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ustom.xml" ContentType="application/vnd.openxmlformats-officedocument.custom-properties+xml"/>
  <Default Extension="vml" ContentType="application/vnd.openxmlformats-officedocument.vmlDrawing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jpg" ContentType="image/jpe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0" windowWidth="13920" windowHeight="5145"/>
  </bookViews>
  <sheets>
    <sheet name="MAIN INDEX" sheetId="8" r:id="rId1"/>
    <sheet name="DASHBOARD" sheetId="6" r:id="rId2"/>
    <sheet name="Sheet1" sheetId="1" state="hidden" r:id="rId3"/>
    <sheet name="Sheet3" sheetId="3" state="hidden" r:id="rId4"/>
    <sheet name="for Power point" sheetId="4" state="hidden" r:id="rId5"/>
    <sheet name="Sheet4" sheetId="5" state="hidden" r:id="rId6"/>
    <sheet name="GRAPHS" sheetId="7" r:id="rId7"/>
    <sheet name="input sheet" sheetId="2" r:id="rId8"/>
  </sheets>
  <externalReferences>
    <externalReference r:id="rId9"/>
  </externalReferences>
  <definedNames>
    <definedName name="MyYear0">[1]Cover!$BA$6</definedName>
    <definedName name="MyYearP1">[1]Cover!$BA$7</definedName>
    <definedName name="MyYearP2">[1]Cover!$BA$8</definedName>
    <definedName name="MyYearP3">[1]Cover!$BA$9</definedName>
    <definedName name="_xlnm.Print_Area" localSheetId="1">DASHBOARD!$B$1:$AM$38</definedName>
    <definedName name="_xlnm.Print_Area" localSheetId="6">GRAPHS!$A$1:$V$118</definedName>
    <definedName name="_xlnm.Print_Area" localSheetId="7">'input sheet'!$A$9:$J$45</definedName>
    <definedName name="_xlnm.Print_Area" localSheetId="3">Sheet3!$A$1:$H$8</definedName>
  </definedNames>
  <calcPr calcId="144525"/>
</workbook>
</file>

<file path=xl/calcChain.xml><?xml version="1.0" encoding="utf-8"?>
<calcChain xmlns="http://schemas.openxmlformats.org/spreadsheetml/2006/main">
  <c r="AH19" i="7" l="1"/>
  <c r="AG19" i="7"/>
  <c r="AF19" i="7"/>
  <c r="AE19" i="7"/>
  <c r="AD19" i="7"/>
  <c r="AH13" i="7"/>
  <c r="AG13" i="7"/>
  <c r="AF13" i="7"/>
  <c r="AE13" i="7"/>
  <c r="AD13" i="7"/>
  <c r="AH2" i="7"/>
  <c r="AG2" i="7"/>
  <c r="AF2" i="7"/>
  <c r="AE2" i="7"/>
  <c r="AD2" i="7"/>
  <c r="AB20" i="7"/>
  <c r="AB14" i="7"/>
  <c r="AB3" i="7"/>
  <c r="AH26" i="7"/>
  <c r="AG26" i="7"/>
  <c r="AF26" i="7"/>
  <c r="AE26" i="7"/>
  <c r="AD26" i="7"/>
  <c r="AC26" i="7"/>
  <c r="AH25" i="7"/>
  <c r="AG25" i="7"/>
  <c r="AF25" i="7"/>
  <c r="AE25" i="7"/>
  <c r="AD25" i="7"/>
  <c r="AC25" i="7"/>
  <c r="AH24" i="7"/>
  <c r="AG24" i="7"/>
  <c r="AF24" i="7"/>
  <c r="AE24" i="7"/>
  <c r="AD24" i="7"/>
  <c r="AC24" i="7"/>
  <c r="AH23" i="7"/>
  <c r="AG23" i="7"/>
  <c r="AF23" i="7"/>
  <c r="AE23" i="7"/>
  <c r="AD23" i="7"/>
  <c r="AC23" i="7"/>
  <c r="AH22" i="7"/>
  <c r="AG22" i="7"/>
  <c r="AF22" i="7"/>
  <c r="AE22" i="7"/>
  <c r="AD22" i="7"/>
  <c r="AC22" i="7"/>
  <c r="AH21" i="7"/>
  <c r="AG21" i="7"/>
  <c r="AF21" i="7"/>
  <c r="AE21" i="7"/>
  <c r="AD21" i="7"/>
  <c r="AC21" i="7"/>
  <c r="AH20" i="7"/>
  <c r="AG20" i="7"/>
  <c r="AF20" i="7"/>
  <c r="AE20" i="7"/>
  <c r="AD20" i="7"/>
  <c r="AC20" i="7"/>
  <c r="AH16" i="7"/>
  <c r="AG16" i="7"/>
  <c r="AF16" i="7"/>
  <c r="AE16" i="7"/>
  <c r="AD16" i="7"/>
  <c r="AC16" i="7"/>
  <c r="AH15" i="7"/>
  <c r="AG15" i="7"/>
  <c r="AF15" i="7"/>
  <c r="AE15" i="7"/>
  <c r="AD15" i="7"/>
  <c r="AC15" i="7"/>
  <c r="AH14" i="7"/>
  <c r="AG14" i="7"/>
  <c r="AF14" i="7"/>
  <c r="AE14" i="7"/>
  <c r="AD14" i="7"/>
  <c r="AC14" i="7"/>
  <c r="AH10" i="7"/>
  <c r="AG10" i="7"/>
  <c r="AF10" i="7"/>
  <c r="AE10" i="7"/>
  <c r="AD10" i="7"/>
  <c r="AC10" i="7"/>
  <c r="AH9" i="7"/>
  <c r="AG9" i="7"/>
  <c r="AF9" i="7"/>
  <c r="AE9" i="7"/>
  <c r="AD9" i="7"/>
  <c r="AC9" i="7"/>
  <c r="AH8" i="7"/>
  <c r="AG8" i="7"/>
  <c r="AF8" i="7"/>
  <c r="AE8" i="7"/>
  <c r="AD8" i="7"/>
  <c r="AC8" i="7"/>
  <c r="AH7" i="7"/>
  <c r="AG7" i="7"/>
  <c r="AF7" i="7"/>
  <c r="AE7" i="7"/>
  <c r="AD7" i="7"/>
  <c r="AC7" i="7"/>
  <c r="AH6" i="7"/>
  <c r="AG6" i="7"/>
  <c r="AF6" i="7"/>
  <c r="AE6" i="7"/>
  <c r="AD6" i="7"/>
  <c r="AH5" i="7"/>
  <c r="AG5" i="7"/>
  <c r="AF5" i="7"/>
  <c r="AE5" i="7"/>
  <c r="AD5" i="7"/>
  <c r="AH4" i="7"/>
  <c r="AG4" i="7"/>
  <c r="AF4" i="7"/>
  <c r="AE4" i="7"/>
  <c r="AD4" i="7"/>
  <c r="AH3" i="7"/>
  <c r="AG3" i="7"/>
  <c r="AF3" i="7"/>
  <c r="AE3" i="7"/>
  <c r="AD3" i="7"/>
  <c r="AC6" i="7"/>
  <c r="AC5" i="7"/>
  <c r="AC4" i="7"/>
  <c r="AC3" i="7"/>
  <c r="G38" i="6"/>
  <c r="F38" i="6"/>
  <c r="AK22" i="6" l="1"/>
  <c r="AI22" i="6"/>
  <c r="AJ22" i="6" s="1"/>
  <c r="AG22" i="6"/>
  <c r="AE22" i="6"/>
  <c r="AC22" i="6"/>
  <c r="AK21" i="6"/>
  <c r="AI21" i="6"/>
  <c r="AJ21" i="6" s="1"/>
  <c r="AG21" i="6"/>
  <c r="AE21" i="6"/>
  <c r="AC21" i="6"/>
  <c r="AK20" i="6"/>
  <c r="AI20" i="6"/>
  <c r="AJ20" i="6" s="1"/>
  <c r="AG20" i="6"/>
  <c r="AE20" i="6"/>
  <c r="AC20" i="6"/>
  <c r="AK19" i="6"/>
  <c r="AI19" i="6"/>
  <c r="AJ19" i="6" s="1"/>
  <c r="AG19" i="6"/>
  <c r="AE19" i="6"/>
  <c r="AC19" i="6"/>
  <c r="AK17" i="6"/>
  <c r="AI17" i="6"/>
  <c r="AJ17" i="6" s="1"/>
  <c r="AG17" i="6"/>
  <c r="AE17" i="6"/>
  <c r="AC17" i="6"/>
  <c r="AK16" i="6"/>
  <c r="AI16" i="6"/>
  <c r="AJ16" i="6" s="1"/>
  <c r="AG16" i="6"/>
  <c r="AE16" i="6"/>
  <c r="AC16" i="6"/>
  <c r="AK15" i="6"/>
  <c r="AI15" i="6"/>
  <c r="AJ15" i="6" s="1"/>
  <c r="AG15" i="6"/>
  <c r="AE15" i="6"/>
  <c r="AC15" i="6"/>
  <c r="AK14" i="6"/>
  <c r="AI14" i="6"/>
  <c r="AJ14" i="6" s="1"/>
  <c r="AG14" i="6"/>
  <c r="AE14" i="6"/>
  <c r="AC14" i="6"/>
  <c r="W22" i="6"/>
  <c r="X22" i="6" s="1"/>
  <c r="Z22" i="6" s="1"/>
  <c r="V22" i="6"/>
  <c r="U22" i="6"/>
  <c r="W21" i="6"/>
  <c r="V21" i="6"/>
  <c r="U21" i="6"/>
  <c r="W20" i="6"/>
  <c r="V20" i="6"/>
  <c r="U20" i="6"/>
  <c r="W19" i="6"/>
  <c r="V19" i="6"/>
  <c r="U19" i="6"/>
  <c r="X19" i="6" s="1"/>
  <c r="Z19" i="6" s="1"/>
  <c r="S22" i="6"/>
  <c r="R22" i="6"/>
  <c r="Q22" i="6"/>
  <c r="S21" i="6"/>
  <c r="R21" i="6"/>
  <c r="Q21" i="6"/>
  <c r="S20" i="6"/>
  <c r="R20" i="6"/>
  <c r="Q20" i="6"/>
  <c r="S19" i="6"/>
  <c r="R19" i="6"/>
  <c r="Q19" i="6"/>
  <c r="O22" i="6"/>
  <c r="N22" i="6"/>
  <c r="M22" i="6"/>
  <c r="O21" i="6"/>
  <c r="N21" i="6"/>
  <c r="M21" i="6"/>
  <c r="O20" i="6"/>
  <c r="N20" i="6"/>
  <c r="M20" i="6"/>
  <c r="O19" i="6"/>
  <c r="N19" i="6"/>
  <c r="M19" i="6"/>
  <c r="P19" i="6" s="1"/>
  <c r="K22" i="6"/>
  <c r="J22" i="6"/>
  <c r="I22" i="6"/>
  <c r="K21" i="6"/>
  <c r="J21" i="6"/>
  <c r="I21" i="6"/>
  <c r="K20" i="6"/>
  <c r="J20" i="6"/>
  <c r="I20" i="6"/>
  <c r="K19" i="6"/>
  <c r="J19" i="6"/>
  <c r="I19" i="6"/>
  <c r="W17" i="6"/>
  <c r="V17" i="6"/>
  <c r="U17" i="6"/>
  <c r="W16" i="6"/>
  <c r="V16" i="6"/>
  <c r="U16" i="6"/>
  <c r="W15" i="6"/>
  <c r="V15" i="6"/>
  <c r="U15" i="6"/>
  <c r="W14" i="6"/>
  <c r="V14" i="6"/>
  <c r="U14" i="6"/>
  <c r="X14" i="6" s="1"/>
  <c r="S17" i="6"/>
  <c r="T17" i="6" s="1"/>
  <c r="R17" i="6"/>
  <c r="Q17" i="6"/>
  <c r="S16" i="6"/>
  <c r="R16" i="6"/>
  <c r="Q16" i="6"/>
  <c r="S15" i="6"/>
  <c r="R15" i="6"/>
  <c r="Q15" i="6"/>
  <c r="S14" i="6"/>
  <c r="R14" i="6"/>
  <c r="Q14" i="6"/>
  <c r="O17" i="6"/>
  <c r="N17" i="6"/>
  <c r="M17" i="6"/>
  <c r="O16" i="6"/>
  <c r="N16" i="6"/>
  <c r="M16" i="6"/>
  <c r="O15" i="6"/>
  <c r="N15" i="6"/>
  <c r="M15" i="6"/>
  <c r="O14" i="6"/>
  <c r="N14" i="6"/>
  <c r="M14" i="6"/>
  <c r="K17" i="6"/>
  <c r="J17" i="6"/>
  <c r="I17" i="6"/>
  <c r="K16" i="6"/>
  <c r="J16" i="6"/>
  <c r="I16" i="6"/>
  <c r="K15" i="6"/>
  <c r="J15" i="6"/>
  <c r="I15" i="6"/>
  <c r="K14" i="6"/>
  <c r="J14" i="6"/>
  <c r="I14" i="6"/>
  <c r="V28" i="6"/>
  <c r="U28" i="6"/>
  <c r="X28" i="6" s="1"/>
  <c r="Z28" i="6" s="1"/>
  <c r="S28" i="6"/>
  <c r="R28" i="6"/>
  <c r="Q28" i="6"/>
  <c r="AG28" i="6" s="1"/>
  <c r="O28" i="6"/>
  <c r="N28" i="6"/>
  <c r="M28" i="6"/>
  <c r="AE28" i="6" s="1"/>
  <c r="K28" i="6"/>
  <c r="J28" i="6"/>
  <c r="I28" i="6"/>
  <c r="AC28" i="6" s="1"/>
  <c r="AI27" i="6"/>
  <c r="AG27" i="6"/>
  <c r="AE27" i="6"/>
  <c r="AC27" i="6"/>
  <c r="AK27" i="6" s="1"/>
  <c r="X27" i="6"/>
  <c r="Z27" i="6" s="1"/>
  <c r="T27" i="6"/>
  <c r="P27" i="6"/>
  <c r="L27" i="6"/>
  <c r="AI26" i="6"/>
  <c r="AG26" i="6"/>
  <c r="AE26" i="6"/>
  <c r="AC26" i="6"/>
  <c r="AK26" i="6" s="1"/>
  <c r="X26" i="6"/>
  <c r="Z26" i="6" s="1"/>
  <c r="T26" i="6"/>
  <c r="P26" i="6"/>
  <c r="L26" i="6"/>
  <c r="J29" i="2"/>
  <c r="L15" i="6" l="1"/>
  <c r="P16" i="6"/>
  <c r="X15" i="6"/>
  <c r="Z15" i="6" s="1"/>
  <c r="T20" i="6"/>
  <c r="L16" i="6"/>
  <c r="P20" i="6"/>
  <c r="L17" i="6"/>
  <c r="Z17" i="6" s="1"/>
  <c r="P17" i="6"/>
  <c r="X17" i="6"/>
  <c r="L22" i="6"/>
  <c r="P22" i="6"/>
  <c r="T22" i="6"/>
  <c r="T16" i="6"/>
  <c r="X16" i="6"/>
  <c r="P15" i="6"/>
  <c r="T15" i="6"/>
  <c r="Z16" i="6"/>
  <c r="T14" i="6"/>
  <c r="L19" i="6"/>
  <c r="AD19" i="6" s="1"/>
  <c r="AF19" i="6" s="1"/>
  <c r="L20" i="6"/>
  <c r="P21" i="6"/>
  <c r="X20" i="6"/>
  <c r="Z20" i="6" s="1"/>
  <c r="X21" i="6"/>
  <c r="Z21" i="6" s="1"/>
  <c r="AD22" i="6"/>
  <c r="AF22" i="6" s="1"/>
  <c r="P14" i="6"/>
  <c r="T19" i="6"/>
  <c r="AD20" i="6"/>
  <c r="AF20" i="6" s="1"/>
  <c r="L21" i="6"/>
  <c r="AD21" i="6" s="1"/>
  <c r="AF21" i="6" s="1"/>
  <c r="T21" i="6"/>
  <c r="AD15" i="6"/>
  <c r="AF15" i="6" s="1"/>
  <c r="AD16" i="6"/>
  <c r="AF16" i="6" s="1"/>
  <c r="L14" i="6"/>
  <c r="AD14" i="6" s="1"/>
  <c r="AF14" i="6" s="1"/>
  <c r="L28" i="6"/>
  <c r="P28" i="6"/>
  <c r="T28" i="6"/>
  <c r="AK28" i="6"/>
  <c r="AI28" i="6"/>
  <c r="AI20" i="2"/>
  <c r="AI19" i="2"/>
  <c r="AI18" i="2"/>
  <c r="V20" i="2"/>
  <c r="V19" i="2"/>
  <c r="V18" i="2"/>
  <c r="R20" i="2"/>
  <c r="X20" i="2" s="1"/>
  <c r="R19" i="2"/>
  <c r="R18" i="2"/>
  <c r="N20" i="2"/>
  <c r="N19" i="2"/>
  <c r="N18" i="2"/>
  <c r="J20" i="2"/>
  <c r="J19" i="2"/>
  <c r="J18" i="2"/>
  <c r="X18" i="2" s="1"/>
  <c r="V17" i="2"/>
  <c r="R17" i="2"/>
  <c r="N17" i="2"/>
  <c r="AI17" i="2"/>
  <c r="J17" i="2"/>
  <c r="AD17" i="6" l="1"/>
  <c r="AF17" i="6" s="1"/>
  <c r="Z14" i="6"/>
  <c r="X19" i="2"/>
  <c r="X17" i="2"/>
  <c r="AB17" i="2"/>
  <c r="AD17" i="2" s="1"/>
  <c r="AH17" i="2" s="1"/>
  <c r="V25" i="2"/>
  <c r="X25" i="2" s="1"/>
  <c r="V24" i="2"/>
  <c r="X24" i="2" s="1"/>
  <c r="V23" i="2"/>
  <c r="X23" i="2" s="1"/>
  <c r="V22" i="2"/>
  <c r="X22" i="2" s="1"/>
  <c r="R25" i="2"/>
  <c r="R24" i="2"/>
  <c r="R23" i="2"/>
  <c r="R22" i="2"/>
  <c r="N25" i="2"/>
  <c r="N24" i="2"/>
  <c r="N23" i="2"/>
  <c r="N22" i="2"/>
  <c r="J25" i="2"/>
  <c r="J24" i="2"/>
  <c r="J23" i="2"/>
  <c r="J22" i="2"/>
  <c r="T31" i="2" l="1"/>
  <c r="S31" i="2" l="1"/>
  <c r="Q31" i="2"/>
  <c r="R30" i="2" l="1"/>
  <c r="I4" i="5" l="1"/>
  <c r="H4" i="5"/>
  <c r="G4" i="5"/>
  <c r="G26" i="3"/>
  <c r="F26" i="3"/>
  <c r="E26" i="3"/>
  <c r="D26" i="3"/>
  <c r="E8" i="3" l="1"/>
  <c r="D8" i="3"/>
  <c r="P31" i="2" l="1"/>
  <c r="N30" i="2" l="1"/>
  <c r="N29" i="2"/>
  <c r="O31" i="2"/>
  <c r="R31" i="2" s="1"/>
  <c r="E41" i="2" l="1"/>
  <c r="D41" i="2"/>
  <c r="AI25" i="2"/>
  <c r="M31" i="2" l="1"/>
  <c r="L31" i="2" l="1"/>
  <c r="V31" i="2" l="1"/>
  <c r="X31" i="2" s="1"/>
  <c r="V30" i="2"/>
  <c r="X30" i="2" s="1"/>
  <c r="V29" i="2"/>
  <c r="X29" i="2" s="1"/>
  <c r="R29" i="2"/>
  <c r="J30" i="2"/>
  <c r="AA29" i="2"/>
  <c r="AG31" i="2" l="1"/>
  <c r="AG30" i="2"/>
  <c r="AG29" i="2"/>
  <c r="AE31" i="2"/>
  <c r="AE30" i="2"/>
  <c r="AE29" i="2"/>
  <c r="AC30" i="2"/>
  <c r="AC29" i="2"/>
  <c r="AA30" i="2"/>
  <c r="K31" i="2"/>
  <c r="N31" i="2" s="1"/>
  <c r="I31" i="2"/>
  <c r="H31" i="2"/>
  <c r="G31" i="2"/>
  <c r="AC31" i="2" l="1"/>
  <c r="J31" i="2"/>
  <c r="AI30" i="2"/>
  <c r="AA31" i="2"/>
  <c r="AI29" i="2"/>
  <c r="AI31" i="2" l="1"/>
</calcChain>
</file>

<file path=xl/comments1.xml><?xml version="1.0" encoding="utf-8"?>
<comments xmlns="http://schemas.openxmlformats.org/spreadsheetml/2006/main">
  <authors>
    <author>Dave</author>
  </authors>
  <commentList>
    <comment ref="C6" authorId="0">
      <text>
        <r>
          <rPr>
            <b/>
            <sz val="9"/>
            <color indexed="81"/>
            <rFont val="Tahoma"/>
            <charset val="1"/>
          </rPr>
          <t>Estimates of National Expenditure (ENE) 
Adjusted Estimates of National Expenditure (AENE)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Dave</author>
  </authors>
  <commentList>
    <comment ref="A9" authorId="0">
      <text>
        <r>
          <rPr>
            <b/>
            <sz val="9"/>
            <color indexed="81"/>
            <rFont val="Tahoma"/>
            <charset val="1"/>
          </rPr>
          <t>Estimates of National Expenditure (ENE) 
Adjusted Estimates of National Expenditure (AENE)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<sst xmlns="http://schemas.openxmlformats.org/spreadsheetml/2006/main" count="466" uniqueCount="152">
  <si>
    <t>Support for neighbourhood development planning and projects that provide catalytic infrastructure that attracts third-party investment in township development</t>
  </si>
  <si>
    <t>Old indicator:</t>
  </si>
  <si>
    <t>Total number of long term township regeneration programmes registered (cumulative)</t>
  </si>
  <si>
    <t>Total number of long-term urban regeneration programmes registered (cumulative)</t>
  </si>
  <si>
    <t>Total number of catalytic projects approved (cumulative)</t>
  </si>
  <si>
    <t>Number of Neighbourhood Development Partnership Grant projects under construction</t>
  </si>
  <si>
    <t>Estimated third-party investment leveraged (cumulative)</t>
  </si>
  <si>
    <t>R2 000 million</t>
  </si>
  <si>
    <t>R 1 000 million</t>
  </si>
  <si>
    <t>Key Performance Area</t>
  </si>
  <si>
    <t>Programme Planning</t>
  </si>
  <si>
    <t>Project Implementation</t>
  </si>
  <si>
    <t>Catalytic Leverage</t>
  </si>
  <si>
    <t>Estimated third party investment leveraged (cumulative)</t>
  </si>
  <si>
    <t xml:space="preserve">Establishment of Urban Networks Strategy </t>
  </si>
  <si>
    <t>Total number of executive engagements completed 
(Council Res / MOA)</t>
  </si>
  <si>
    <t xml:space="preserve">Total number of approved / revised Urban Network  Plans </t>
  </si>
  <si>
    <t>Precinct Planning</t>
  </si>
  <si>
    <t xml:space="preserve">Total number of approved Precinct  Plans (Urban Hubs) </t>
  </si>
  <si>
    <t>No of approved projects in construction (as % of gazette)</t>
  </si>
  <si>
    <t>Well managed Urban Hubs</t>
  </si>
  <si>
    <t>Total number of Precincts  (Urban Hubs) operational</t>
  </si>
  <si>
    <t>Stakeholder engagements</t>
  </si>
  <si>
    <t>Total number of Partnerships concluded</t>
  </si>
  <si>
    <t>Financial Leverage</t>
  </si>
  <si>
    <t>Existing NT Strat Plan (KPI Report)</t>
  </si>
  <si>
    <t>New NDP Business Plan (Proposed)</t>
  </si>
  <si>
    <t>NT Annual Report</t>
  </si>
  <si>
    <t>Existing NT Strat Plan (KPI Report) 
NT Annual Report</t>
  </si>
  <si>
    <t>Total number of neighbourhood development partnership projects approved (cumulative) 
No of NDP Projects Approved</t>
  </si>
  <si>
    <t>Existing NT Strat Plan (KPI Report)
NT Annual Report</t>
  </si>
  <si>
    <t>Number of NDPG projects under construction
No of Projects Commended Construction</t>
  </si>
  <si>
    <t>Expenditure (technical assistance) (Rm)</t>
  </si>
  <si>
    <t>Expenditure (capital grant) (Rm)</t>
  </si>
  <si>
    <t>Expenditure (NDPG Total) (Rm)</t>
  </si>
  <si>
    <t>KPI - Performance Indicator</t>
  </si>
  <si>
    <t>Q1</t>
  </si>
  <si>
    <t xml:space="preserve">Q 2 </t>
  </si>
  <si>
    <t>Q3</t>
  </si>
  <si>
    <t>Q4</t>
  </si>
  <si>
    <t>Apr – Jun</t>
  </si>
  <si>
    <t>Jul – Sep</t>
  </si>
  <si>
    <t>Oct – Dec</t>
  </si>
  <si>
    <t>Jan – Mar</t>
  </si>
  <si>
    <t>R2 000 m</t>
  </si>
  <si>
    <t>Targets</t>
  </si>
  <si>
    <t>Annual</t>
  </si>
  <si>
    <t>2013/14</t>
  </si>
  <si>
    <t>2014/15</t>
  </si>
  <si>
    <t>2015/16</t>
  </si>
  <si>
    <t>1:1</t>
  </si>
  <si>
    <t>1:1.2</t>
  </si>
  <si>
    <t>1:1.5</t>
  </si>
  <si>
    <t>KPA / KPI Source</t>
  </si>
  <si>
    <t>Reported</t>
  </si>
  <si>
    <t>R1 000 m</t>
  </si>
  <si>
    <t xml:space="preserve">Total number of long-term urban regeneration programmes registered (cumulative) 
No of NDP Awards Funded
</t>
  </si>
  <si>
    <t>Old Indicator</t>
  </si>
  <si>
    <t xml:space="preserve">Total number of long term township regeneration programmes registered (cumulative)
</t>
  </si>
  <si>
    <t xml:space="preserve">Total number of approved / revised Urban Network  Plans (cumulative) </t>
  </si>
  <si>
    <t>Number of NDPG projects under construction</t>
  </si>
  <si>
    <t xml:space="preserve">Total number of approved Precinct  Plans (Urban Hubs)  (cumulative) </t>
  </si>
  <si>
    <t>ENE / AENE</t>
  </si>
  <si>
    <t>Total number of neighbourhood development partnership projects granted award status</t>
  </si>
  <si>
    <t>Def / Trigger / Verification</t>
  </si>
  <si>
    <t>Source</t>
  </si>
  <si>
    <t>Original awards as per Award letters</t>
  </si>
  <si>
    <t>MIS / award letters</t>
  </si>
  <si>
    <t>Total number of neighbourhood development partnership projects under construction</t>
  </si>
  <si>
    <t>Projects actively OTG - i.e funded by NDPG CG for a year</t>
  </si>
  <si>
    <t>MIS - pipeline report</t>
  </si>
  <si>
    <t>Defined Urban networks</t>
  </si>
  <si>
    <t>Letter to muni or Council resolution</t>
  </si>
  <si>
    <t>Third party investment leverage per year</t>
  </si>
  <si>
    <t>Letter of intent or other proof</t>
  </si>
  <si>
    <t>Private and public sector funding leveraged into township areas</t>
  </si>
  <si>
    <t>Engage 2 completed</t>
  </si>
  <si>
    <t>Pd's - minutes of meetings</t>
  </si>
  <si>
    <t>UNP</t>
  </si>
  <si>
    <t>Letter of aaproval from NDP or Council Res</t>
  </si>
  <si>
    <t>Letter of approval</t>
  </si>
  <si>
    <t>MIS</t>
  </si>
  <si>
    <t>Status report - pipeline</t>
  </si>
  <si>
    <t>Total number of Precincts  (Urban Hubs) Commenced</t>
  </si>
  <si>
    <t>Changed Target for 2013/14 (proposed in midterm)</t>
  </si>
  <si>
    <t>R 500m</t>
  </si>
  <si>
    <t xml:space="preserve"> The reduction in the number of projects (from R2bn to R500m) was done to reflect only the annual target as opposed to the cumulative target in the past.</t>
  </si>
  <si>
    <t>The reduction in the number of projects (from 55 to 3) was done to reflect only the annual target as opposed to the cumulative target in the past</t>
  </si>
  <si>
    <t>Target achieved in 2012/13. No longer applicable</t>
  </si>
  <si>
    <r>
      <t xml:space="preserve">Total number of long-term urban regeneration programmes aligned to the Urban Network Strategy </t>
    </r>
    <r>
      <rPr>
        <strike/>
        <sz val="11"/>
        <color theme="1"/>
        <rFont val="Calibri"/>
        <family val="2"/>
        <scheme val="minor"/>
      </rPr>
      <t xml:space="preserve">(cumulative) </t>
    </r>
    <r>
      <rPr>
        <sz val="11"/>
        <color rgb="FFFF0000"/>
        <rFont val="Calibri"/>
        <family val="2"/>
        <scheme val="minor"/>
      </rPr>
      <t>(annual)</t>
    </r>
  </si>
  <si>
    <r>
      <t xml:space="preserve">Number of NDPG projects under construction </t>
    </r>
    <r>
      <rPr>
        <sz val="11"/>
        <color rgb="FFFF0000"/>
        <rFont val="Calibri"/>
        <family val="2"/>
        <scheme val="minor"/>
      </rPr>
      <t>(annual)</t>
    </r>
  </si>
  <si>
    <r>
      <t xml:space="preserve">Estimated third party investment leveraged </t>
    </r>
    <r>
      <rPr>
        <strike/>
        <sz val="11"/>
        <rFont val="Calibri"/>
        <family val="2"/>
        <scheme val="minor"/>
      </rPr>
      <t xml:space="preserve">(cumulative) </t>
    </r>
    <r>
      <rPr>
        <sz val="11"/>
        <color rgb="FFFF0000"/>
        <rFont val="Calibri"/>
        <family val="2"/>
        <scheme val="minor"/>
      </rPr>
      <t>(annual)</t>
    </r>
  </si>
  <si>
    <t>5</t>
  </si>
  <si>
    <t>9</t>
  </si>
  <si>
    <t>4</t>
  </si>
  <si>
    <t>0</t>
  </si>
  <si>
    <r>
      <rPr>
        <strike/>
        <sz val="11"/>
        <color theme="1"/>
        <rFont val="Calibri"/>
        <family val="2"/>
        <scheme val="minor"/>
      </rPr>
      <t>40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90</t>
    </r>
  </si>
  <si>
    <t>40</t>
  </si>
  <si>
    <t>50</t>
  </si>
  <si>
    <r>
      <rPr>
        <strike/>
        <sz val="11"/>
        <color theme="1"/>
        <rFont val="Calibri"/>
        <family val="2"/>
        <scheme val="minor"/>
      </rPr>
      <t>R2bn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R500m</t>
    </r>
  </si>
  <si>
    <t>Old</t>
  </si>
  <si>
    <t>New / Changed</t>
  </si>
  <si>
    <t>Original Submitted by NDP</t>
  </si>
  <si>
    <t>Reflected in Performance Indicator Sheet</t>
  </si>
  <si>
    <t>Reason / Motivation</t>
  </si>
  <si>
    <t>Total number of neighbourhood development partnership grant projects granted award status</t>
  </si>
  <si>
    <t>Total number of neighbourhood development partnership projects approved (cumulative)</t>
  </si>
  <si>
    <t>-</t>
  </si>
  <si>
    <t>Updated to reflect what is the National Treasury Annual Performance Plan (APP)</t>
  </si>
  <si>
    <t>Total number of neighbourhood development partnership grant projects under construction.</t>
  </si>
  <si>
    <t xml:space="preserve">Number of long term township regeneration programmes implemented per year </t>
  </si>
  <si>
    <t xml:space="preserve">Third party investment leverage per year1 </t>
  </si>
  <si>
    <t>R2bn</t>
  </si>
  <si>
    <t>No Change</t>
  </si>
  <si>
    <t>BUSINESS PLAN</t>
  </si>
  <si>
    <t>EVIDENCE</t>
  </si>
  <si>
    <t xml:space="preserve">Total number of executive engagements completed </t>
  </si>
  <si>
    <t xml:space="preserve">Total number of approved / revised Urban Network  "IDENTIFICATION" Plans </t>
  </si>
  <si>
    <t>NDP Acceptance Letter or Council Resolution</t>
  </si>
  <si>
    <t>AENE</t>
  </si>
  <si>
    <t>1;1</t>
  </si>
  <si>
    <t>R500million</t>
  </si>
  <si>
    <t>NT STRAT PLAN (APP)</t>
  </si>
  <si>
    <t>R1000million</t>
  </si>
  <si>
    <t>`</t>
  </si>
  <si>
    <t>R 500 m</t>
  </si>
  <si>
    <t>PROGRAMME PERFORMANCE</t>
  </si>
  <si>
    <t>GRANT FINANCIAL PERFORMANCE</t>
  </si>
  <si>
    <t>URBAN NETWORK STRATEGY PERFORMANCE</t>
  </si>
  <si>
    <t>Total number of long-term urban regeneration programmes registered No of NDP Awards Funded</t>
  </si>
  <si>
    <t>2013/2014</t>
  </si>
  <si>
    <t>Q1R</t>
  </si>
  <si>
    <t>Q2R</t>
  </si>
  <si>
    <t>Q3R</t>
  </si>
  <si>
    <t>Q4R</t>
  </si>
  <si>
    <t>Unit of Measure</t>
  </si>
  <si>
    <t>Rands Million</t>
  </si>
  <si>
    <t>Number</t>
  </si>
  <si>
    <t>Number of long-term township regeneration programmes implemented per year</t>
  </si>
  <si>
    <t>ENE / AENE definition</t>
  </si>
  <si>
    <t>PHASE  / PROCESS</t>
  </si>
  <si>
    <t>1D</t>
  </si>
  <si>
    <t>2A</t>
  </si>
  <si>
    <t>3A; 3B</t>
  </si>
  <si>
    <t>4A; 4F</t>
  </si>
  <si>
    <t>MEASURE AGAINST ANNUAL TARGET</t>
  </si>
  <si>
    <t>NDP DASHBOARD</t>
  </si>
  <si>
    <t xml:space="preserve">NDP DASHBOARD </t>
  </si>
  <si>
    <t>GRAPHS</t>
  </si>
  <si>
    <t>INPUT SHEET</t>
  </si>
  <si>
    <t>VIEW</t>
  </si>
  <si>
    <t xml:space="preserve">PRINT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</si>
</sst>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R&quot;\ #,##0;[Red]&quot;R&quot;\ \-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trike/>
      <sz val="9"/>
      <color theme="1"/>
      <name val="Arial Narrow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8" fillId="0" borderId="0"/>
    <xf numFmtId="0" fontId="15" fillId="0" borderId="0" applyNumberFormat="0" applyFill="0" applyBorder="0" applyAlignment="0" applyProtection="0"/>
  </cellStyleXfs>
  <cellXfs count="204">
    <xf numFmtId="0" fontId="0" fillId="0" borderId="0" xfId="0"/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6" xfId="0" applyFont="1" applyBorder="1"/>
    <xf numFmtId="0" fontId="0" fillId="4" borderId="8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10" xfId="1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vertical="center" wrapText="1"/>
    </xf>
    <xf numFmtId="0" fontId="3" fillId="7" borderId="7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vertical="center" wrapText="1"/>
    </xf>
    <xf numFmtId="0" fontId="0" fillId="7" borderId="6" xfId="0" applyFont="1" applyFill="1" applyBorder="1"/>
    <xf numFmtId="0" fontId="3" fillId="8" borderId="6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0" fontId="3" fillId="10" borderId="10" xfId="0" applyFont="1" applyFill="1" applyBorder="1" applyAlignment="1">
      <alignment vertical="center"/>
    </xf>
    <xf numFmtId="0" fontId="0" fillId="10" borderId="6" xfId="0" applyFont="1" applyFill="1" applyBorder="1"/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3" fillId="4" borderId="0" xfId="0" applyFont="1" applyFill="1" applyAlignment="1">
      <alignment horizontal="justify" vertical="center" wrapText="1"/>
    </xf>
    <xf numFmtId="0" fontId="0" fillId="4" borderId="11" xfId="0" applyFont="1" applyFill="1" applyBorder="1" applyAlignment="1">
      <alignment wrapText="1"/>
    </xf>
    <xf numFmtId="0" fontId="0" fillId="4" borderId="12" xfId="0" applyFont="1" applyFill="1" applyBorder="1"/>
    <xf numFmtId="0" fontId="4" fillId="9" borderId="13" xfId="0" applyFont="1" applyFill="1" applyBorder="1" applyAlignment="1">
      <alignment horizontal="left" vertical="center" wrapText="1"/>
    </xf>
    <xf numFmtId="0" fontId="0" fillId="9" borderId="13" xfId="0" applyFont="1" applyFill="1" applyBorder="1" applyAlignment="1">
      <alignment horizontal="left" vertical="center" wrapText="1"/>
    </xf>
    <xf numFmtId="0" fontId="0" fillId="4" borderId="4" xfId="0" applyFont="1" applyFill="1" applyBorder="1"/>
    <xf numFmtId="0" fontId="0" fillId="4" borderId="14" xfId="0" applyFont="1" applyFill="1" applyBorder="1" applyAlignment="1">
      <alignment wrapText="1"/>
    </xf>
    <xf numFmtId="0" fontId="0" fillId="4" borderId="0" xfId="0" applyFont="1" applyFill="1" applyBorder="1"/>
    <xf numFmtId="0" fontId="0" fillId="4" borderId="15" xfId="0" applyFont="1" applyFill="1" applyBorder="1"/>
    <xf numFmtId="0" fontId="3" fillId="6" borderId="14" xfId="0" applyFont="1" applyFill="1" applyBorder="1" applyAlignment="1">
      <alignment wrapText="1"/>
    </xf>
    <xf numFmtId="0" fontId="3" fillId="6" borderId="0" xfId="0" applyFont="1" applyFill="1" applyBorder="1"/>
    <xf numFmtId="0" fontId="3" fillId="6" borderId="0" xfId="0" applyFont="1" applyFill="1" applyBorder="1" applyAlignment="1">
      <alignment horizontal="right"/>
    </xf>
    <xf numFmtId="0" fontId="3" fillId="7" borderId="16" xfId="0" applyFont="1" applyFill="1" applyBorder="1" applyAlignment="1">
      <alignment vertical="center" wrapText="1"/>
    </xf>
    <xf numFmtId="0" fontId="0" fillId="0" borderId="16" xfId="0" applyFont="1" applyBorder="1" applyAlignment="1">
      <alignment wrapText="1"/>
    </xf>
    <xf numFmtId="0" fontId="0" fillId="10" borderId="16" xfId="0" applyFont="1" applyFill="1" applyBorder="1" applyAlignment="1">
      <alignment wrapText="1"/>
    </xf>
    <xf numFmtId="0" fontId="0" fillId="10" borderId="0" xfId="0" applyFont="1" applyFill="1" applyBorder="1"/>
    <xf numFmtId="0" fontId="3" fillId="8" borderId="17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wrapText="1"/>
    </xf>
    <xf numFmtId="0" fontId="0" fillId="0" borderId="19" xfId="0" applyFont="1" applyFill="1" applyBorder="1" applyAlignment="1">
      <alignment horizontal="left" vertical="center"/>
    </xf>
    <xf numFmtId="0" fontId="0" fillId="0" borderId="20" xfId="1" applyFont="1" applyFill="1" applyBorder="1" applyAlignment="1">
      <alignment horizontal="left" vertical="center" wrapText="1"/>
    </xf>
    <xf numFmtId="0" fontId="0" fillId="0" borderId="21" xfId="1" applyFont="1" applyFill="1" applyBorder="1" applyAlignment="1">
      <alignment horizontal="left" vertical="center" wrapText="1"/>
    </xf>
    <xf numFmtId="0" fontId="0" fillId="0" borderId="21" xfId="0" applyFont="1" applyBorder="1"/>
    <xf numFmtId="0" fontId="0" fillId="4" borderId="22" xfId="0" applyFont="1" applyFill="1" applyBorder="1"/>
    <xf numFmtId="0" fontId="0" fillId="5" borderId="6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5" borderId="21" xfId="0" applyFont="1" applyFill="1" applyBorder="1" applyAlignment="1">
      <alignment horizontal="center" vertical="center" wrapText="1"/>
    </xf>
    <xf numFmtId="0" fontId="0" fillId="5" borderId="23" xfId="0" applyFont="1" applyFill="1" applyBorder="1" applyAlignment="1">
      <alignment horizontal="center" vertical="center" wrapText="1"/>
    </xf>
    <xf numFmtId="6" fontId="0" fillId="4" borderId="6" xfId="0" applyNumberFormat="1" applyFont="1" applyFill="1" applyBorder="1"/>
    <xf numFmtId="6" fontId="0" fillId="4" borderId="6" xfId="0" applyNumberFormat="1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" fillId="8" borderId="24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6" fontId="0" fillId="7" borderId="6" xfId="0" applyNumberFormat="1" applyFont="1" applyFill="1" applyBorder="1"/>
    <xf numFmtId="6" fontId="0" fillId="7" borderId="6" xfId="0" applyNumberFormat="1" applyFont="1" applyFill="1" applyBorder="1" applyAlignment="1">
      <alignment horizontal="left"/>
    </xf>
    <xf numFmtId="0" fontId="0" fillId="12" borderId="0" xfId="0" applyFont="1" applyFill="1" applyBorder="1"/>
    <xf numFmtId="0" fontId="0" fillId="12" borderId="22" xfId="0" applyFont="1" applyFill="1" applyBorder="1"/>
    <xf numFmtId="0" fontId="0" fillId="12" borderId="0" xfId="0" applyFont="1" applyFill="1"/>
    <xf numFmtId="0" fontId="3" fillId="5" borderId="16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0" fillId="5" borderId="6" xfId="0" applyFont="1" applyFill="1" applyBorder="1"/>
    <xf numFmtId="0" fontId="0" fillId="5" borderId="0" xfId="0" applyFont="1" applyFill="1" applyBorder="1"/>
    <xf numFmtId="0" fontId="0" fillId="5" borderId="15" xfId="0" applyFont="1" applyFill="1" applyBorder="1"/>
    <xf numFmtId="0" fontId="3" fillId="7" borderId="15" xfId="0" applyFont="1" applyFill="1" applyBorder="1"/>
    <xf numFmtId="0" fontId="0" fillId="7" borderId="0" xfId="0" applyFont="1" applyFill="1"/>
    <xf numFmtId="0" fontId="0" fillId="7" borderId="15" xfId="0" applyFont="1" applyFill="1" applyBorder="1"/>
    <xf numFmtId="6" fontId="0" fillId="0" borderId="6" xfId="0" applyNumberFormat="1" applyFont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center" vertical="center" wrapText="1"/>
    </xf>
    <xf numFmtId="49" fontId="0" fillId="11" borderId="25" xfId="0" applyNumberFormat="1" applyFill="1" applyBorder="1" applyAlignment="1" applyProtection="1">
      <alignment wrapText="1"/>
    </xf>
    <xf numFmtId="0" fontId="9" fillId="0" borderId="26" xfId="2" quotePrefix="1" applyFont="1" applyBorder="1" applyAlignment="1" applyProtection="1">
      <alignment horizontal="center" vertical="center"/>
    </xf>
    <xf numFmtId="0" fontId="9" fillId="0" borderId="0" xfId="2" quotePrefix="1" applyFont="1" applyBorder="1" applyAlignment="1" applyProtection="1">
      <alignment horizontal="center" vertical="center" wrapText="1"/>
    </xf>
    <xf numFmtId="0" fontId="9" fillId="0" borderId="27" xfId="2" quotePrefix="1" applyFont="1" applyBorder="1" applyAlignment="1" applyProtection="1">
      <alignment horizontal="center" vertical="center" wrapText="1"/>
    </xf>
    <xf numFmtId="49" fontId="0" fillId="11" borderId="25" xfId="0" applyNumberFormat="1" applyFont="1" applyFill="1" applyBorder="1" applyProtection="1"/>
    <xf numFmtId="49" fontId="0" fillId="0" borderId="25" xfId="0" applyNumberFormat="1" applyFill="1" applyBorder="1" applyAlignment="1" applyProtection="1">
      <alignment wrapText="1"/>
    </xf>
    <xf numFmtId="49" fontId="0" fillId="11" borderId="25" xfId="0" applyNumberFormat="1" applyFill="1" applyBorder="1" applyProtection="1"/>
    <xf numFmtId="49" fontId="0" fillId="5" borderId="25" xfId="0" applyNumberFormat="1" applyFill="1" applyBorder="1" applyProtection="1"/>
    <xf numFmtId="49" fontId="5" fillId="5" borderId="25" xfId="0" applyNumberFormat="1" applyFont="1" applyFill="1" applyBorder="1" applyProtection="1"/>
    <xf numFmtId="49" fontId="0" fillId="5" borderId="25" xfId="0" applyNumberFormat="1" applyFont="1" applyFill="1" applyBorder="1" applyProtection="1"/>
    <xf numFmtId="0" fontId="2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6" xfId="0" applyBorder="1"/>
    <xf numFmtId="0" fontId="9" fillId="0" borderId="6" xfId="2" quotePrefix="1" applyFont="1" applyBorder="1" applyAlignment="1" applyProtection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20" fontId="0" fillId="0" borderId="6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6" xfId="0" applyFont="1" applyBorder="1" applyAlignment="1">
      <alignment vertical="center" wrapText="1"/>
    </xf>
    <xf numFmtId="0" fontId="0" fillId="10" borderId="16" xfId="0" applyFont="1" applyFill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wrapText="1"/>
    </xf>
    <xf numFmtId="0" fontId="3" fillId="4" borderId="14" xfId="0" applyFont="1" applyFill="1" applyBorder="1" applyAlignment="1">
      <alignment wrapText="1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17" fontId="3" fillId="4" borderId="0" xfId="0" applyNumberFormat="1" applyFont="1" applyFill="1" applyBorder="1" applyAlignment="1"/>
    <xf numFmtId="0" fontId="3" fillId="8" borderId="0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center" vertical="center" wrapText="1"/>
    </xf>
    <xf numFmtId="6" fontId="0" fillId="4" borderId="0" xfId="0" applyNumberFormat="1" applyFont="1" applyFill="1" applyBorder="1"/>
    <xf numFmtId="6" fontId="0" fillId="4" borderId="0" xfId="0" applyNumberFormat="1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11" fillId="14" borderId="0" xfId="0" applyFont="1" applyFill="1" applyBorder="1" applyAlignment="1">
      <alignment horizontal="right"/>
    </xf>
    <xf numFmtId="0" fontId="11" fillId="14" borderId="0" xfId="0" applyFont="1" applyFill="1" applyBorder="1" applyAlignment="1">
      <alignment horizontal="center"/>
    </xf>
    <xf numFmtId="17" fontId="11" fillId="14" borderId="0" xfId="0" applyNumberFormat="1" applyFont="1" applyFill="1" applyBorder="1" applyAlignment="1"/>
    <xf numFmtId="0" fontId="11" fillId="14" borderId="0" xfId="0" applyFont="1" applyFill="1" applyBorder="1" applyAlignment="1">
      <alignment horizontal="right" vertical="center"/>
    </xf>
    <xf numFmtId="0" fontId="11" fillId="14" borderId="0" xfId="0" applyFont="1" applyFill="1" applyBorder="1" applyAlignment="1">
      <alignment horizontal="center" vertical="center"/>
    </xf>
    <xf numFmtId="17" fontId="11" fillId="14" borderId="0" xfId="0" applyNumberFormat="1" applyFont="1" applyFill="1" applyBorder="1" applyAlignment="1">
      <alignment vertical="center"/>
    </xf>
    <xf numFmtId="0" fontId="4" fillId="14" borderId="0" xfId="0" applyFont="1" applyFill="1" applyBorder="1" applyAlignment="1">
      <alignment vertical="center"/>
    </xf>
    <xf numFmtId="0" fontId="4" fillId="14" borderId="15" xfId="0" applyFont="1" applyFill="1" applyBorder="1" applyAlignment="1">
      <alignment vertical="center"/>
    </xf>
    <xf numFmtId="0" fontId="4" fillId="14" borderId="0" xfId="0" applyFont="1" applyFill="1" applyAlignment="1">
      <alignment vertical="center"/>
    </xf>
    <xf numFmtId="0" fontId="0" fillId="13" borderId="0" xfId="0" applyFont="1" applyFill="1" applyAlignment="1">
      <alignment vertical="center"/>
    </xf>
    <xf numFmtId="0" fontId="0" fillId="13" borderId="0" xfId="0" applyFont="1" applyFill="1"/>
    <xf numFmtId="0" fontId="0" fillId="4" borderId="0" xfId="0" applyFont="1" applyFill="1" applyAlignment="1">
      <alignment vertical="center"/>
    </xf>
    <xf numFmtId="0" fontId="12" fillId="0" borderId="0" xfId="0" applyFont="1" applyAlignment="1">
      <alignment horizontal="center" vertical="center" readingOrder="1"/>
    </xf>
    <xf numFmtId="0" fontId="11" fillId="14" borderId="14" xfId="0" applyFont="1" applyFill="1" applyBorder="1" applyAlignment="1">
      <alignment wrapText="1"/>
    </xf>
    <xf numFmtId="0" fontId="11" fillId="14" borderId="0" xfId="0" applyFont="1" applyFill="1" applyBorder="1" applyAlignment="1"/>
    <xf numFmtId="0" fontId="4" fillId="9" borderId="3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0" fillId="7" borderId="10" xfId="0" applyFont="1" applyFill="1" applyBorder="1"/>
    <xf numFmtId="0" fontId="0" fillId="11" borderId="10" xfId="0" applyFont="1" applyFill="1" applyBorder="1" applyAlignment="1">
      <alignment horizontal="center" vertical="center" wrapText="1"/>
    </xf>
    <xf numFmtId="6" fontId="0" fillId="0" borderId="10" xfId="0" applyNumberFormat="1" applyFont="1" applyBorder="1" applyAlignment="1">
      <alignment horizontal="left"/>
    </xf>
    <xf numFmtId="0" fontId="0" fillId="0" borderId="10" xfId="0" applyFont="1" applyBorder="1"/>
    <xf numFmtId="0" fontId="0" fillId="5" borderId="10" xfId="0" applyFont="1" applyFill="1" applyBorder="1"/>
    <xf numFmtId="0" fontId="0" fillId="5" borderId="8" xfId="0" applyFont="1" applyFill="1" applyBorder="1"/>
    <xf numFmtId="0" fontId="4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7" fontId="11" fillId="4" borderId="0" xfId="0" applyNumberFormat="1" applyFont="1" applyFill="1" applyBorder="1" applyAlignment="1">
      <alignment vertical="center"/>
    </xf>
    <xf numFmtId="0" fontId="3" fillId="8" borderId="33" xfId="0" applyFont="1" applyFill="1" applyBorder="1" applyAlignment="1">
      <alignment horizontal="center" vertical="center" wrapText="1"/>
    </xf>
    <xf numFmtId="0" fontId="0" fillId="7" borderId="33" xfId="0" applyFont="1" applyFill="1" applyBorder="1"/>
    <xf numFmtId="0" fontId="0" fillId="11" borderId="33" xfId="0" applyFont="1" applyFill="1" applyBorder="1" applyAlignment="1">
      <alignment horizontal="center" vertical="center" wrapText="1"/>
    </xf>
    <xf numFmtId="6" fontId="0" fillId="0" borderId="33" xfId="0" applyNumberFormat="1" applyFont="1" applyBorder="1" applyAlignment="1">
      <alignment horizontal="left"/>
    </xf>
    <xf numFmtId="0" fontId="0" fillId="0" borderId="33" xfId="0" applyFont="1" applyBorder="1"/>
    <xf numFmtId="0" fontId="0" fillId="5" borderId="33" xfId="0" applyFont="1" applyFill="1" applyBorder="1"/>
    <xf numFmtId="0" fontId="4" fillId="12" borderId="3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0" fillId="12" borderId="8" xfId="0" applyFont="1" applyFill="1" applyBorder="1"/>
    <xf numFmtId="0" fontId="0" fillId="12" borderId="8" xfId="0" applyFont="1" applyFill="1" applyBorder="1" applyAlignment="1">
      <alignment horizontal="center" vertical="center" wrapText="1"/>
    </xf>
    <xf numFmtId="0" fontId="0" fillId="12" borderId="8" xfId="0" applyFont="1" applyFill="1" applyBorder="1" applyAlignment="1">
      <alignment horizontal="left"/>
    </xf>
    <xf numFmtId="0" fontId="0" fillId="12" borderId="7" xfId="0" applyFont="1" applyFill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8" borderId="10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0" fontId="0" fillId="13" borderId="0" xfId="0" applyFont="1" applyFill="1" applyAlignment="1">
      <alignment horizontal="center" vertical="center"/>
    </xf>
    <xf numFmtId="0" fontId="11" fillId="14" borderId="0" xfId="0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wrapText="1"/>
    </xf>
    <xf numFmtId="0" fontId="4" fillId="14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11" fillId="4" borderId="0" xfId="0" applyFont="1" applyFill="1"/>
    <xf numFmtId="0" fontId="3" fillId="15" borderId="0" xfId="0" applyFont="1" applyFill="1" applyAlignment="1">
      <alignment horizontal="center"/>
    </xf>
    <xf numFmtId="0" fontId="11" fillId="14" borderId="0" xfId="0" applyFont="1" applyFill="1" applyAlignment="1">
      <alignment horizontal="left" vertical="center"/>
    </xf>
    <xf numFmtId="0" fontId="4" fillId="14" borderId="0" xfId="0" applyFont="1" applyFill="1" applyAlignment="1">
      <alignment horizontal="center" vertical="center" textRotation="90"/>
    </xf>
    <xf numFmtId="0" fontId="4" fillId="14" borderId="0" xfId="0" applyFont="1" applyFill="1" applyAlignment="1">
      <alignment horizontal="center" vertical="center" textRotation="90" wrapText="1"/>
    </xf>
    <xf numFmtId="0" fontId="11" fillId="14" borderId="0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9" borderId="31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left" vertical="center" wrapText="1"/>
    </xf>
    <xf numFmtId="0" fontId="11" fillId="14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1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left"/>
    </xf>
    <xf numFmtId="0" fontId="11" fillId="14" borderId="0" xfId="3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</cellXfs>
  <cellStyles count="4">
    <cellStyle name="40% - Accent1" xfId="1" builtinId="31"/>
    <cellStyle name="Hyperlink" xfId="3" builtinId="8"/>
    <cellStyle name="Normal" xfId="0" builtinId="0"/>
    <cellStyle name="Normal 28" xfId="2"/>
  </cellStyles>
  <dxfs count="45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PROGRAMME PERFORMANCE 2013 / 2014</a:t>
            </a:r>
          </a:p>
        </c:rich>
      </c:tx>
      <c:layout>
        <c:manualLayout>
          <c:xMode val="edge"/>
          <c:yMode val="edge"/>
          <c:x val="0.42028247270148"/>
          <c:y val="1.4563106796116505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609162127422337"/>
          <c:y val="6.5042682771449686E-2"/>
          <c:w val="0.76844716762139986"/>
          <c:h val="0.412037433427617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GRAPHS!$AD$2</c:f>
              <c:strCache>
                <c:ptCount val="1"/>
                <c:pt idx="0">
                  <c:v>Q1</c:v>
                </c:pt>
              </c:strCache>
            </c:strRef>
          </c:tx>
          <c:invertIfNegative val="0"/>
          <c:cat>
            <c:strRef>
              <c:f>GRAPHS!$AC$3:$AC$10</c:f>
              <c:strCache>
                <c:ptCount val="8"/>
                <c:pt idx="0">
                  <c:v>Total number of neighbourhood development partnership projects granted award status</c:v>
                </c:pt>
                <c:pt idx="1">
                  <c:v>Total number of neighbourhood development partnership projects under construction</c:v>
                </c:pt>
                <c:pt idx="2">
                  <c:v>Number of long-term township regeneration programmes implemented per year</c:v>
                </c:pt>
                <c:pt idx="3">
                  <c:v>Third party investment leverage per year</c:v>
                </c:pt>
                <c:pt idx="4">
                  <c:v>Total number of long-term urban regeneration programmes registered No of NDP Awards Funded</c:v>
                </c:pt>
                <c:pt idx="5">
                  <c:v>Total number of neighbourhood development partnership projects approved (cumulative) 
No of NDP Projects Approved</c:v>
                </c:pt>
                <c:pt idx="6">
                  <c:v>Number of NDPG projects under construction</c:v>
                </c:pt>
                <c:pt idx="7">
                  <c:v>Estimated third party investment leveraged (cumulative)</c:v>
                </c:pt>
              </c:strCache>
            </c:strRef>
          </c:cat>
          <c:val>
            <c:numRef>
              <c:f>GRAPHS!$AD$3:$AD$10</c:f>
              <c:numCache>
                <c:formatCode>General</c:formatCode>
                <c:ptCount val="8"/>
                <c:pt idx="0">
                  <c:v>31</c:v>
                </c:pt>
                <c:pt idx="1">
                  <c:v>0</c:v>
                </c:pt>
                <c:pt idx="2">
                  <c:v>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GRAPHS!$AE$2</c:f>
              <c:strCache>
                <c:ptCount val="1"/>
                <c:pt idx="0">
                  <c:v>Q 2 </c:v>
                </c:pt>
              </c:strCache>
            </c:strRef>
          </c:tx>
          <c:invertIfNegative val="0"/>
          <c:cat>
            <c:strRef>
              <c:f>GRAPHS!$AC$3:$AC$10</c:f>
              <c:strCache>
                <c:ptCount val="8"/>
                <c:pt idx="0">
                  <c:v>Total number of neighbourhood development partnership projects granted award status</c:v>
                </c:pt>
                <c:pt idx="1">
                  <c:v>Total number of neighbourhood development partnership projects under construction</c:v>
                </c:pt>
                <c:pt idx="2">
                  <c:v>Number of long-term township regeneration programmes implemented per year</c:v>
                </c:pt>
                <c:pt idx="3">
                  <c:v>Third party investment leverage per year</c:v>
                </c:pt>
                <c:pt idx="4">
                  <c:v>Total number of long-term urban regeneration programmes registered No of NDP Awards Funded</c:v>
                </c:pt>
                <c:pt idx="5">
                  <c:v>Total number of neighbourhood development partnership projects approved (cumulative) 
No of NDP Projects Approved</c:v>
                </c:pt>
                <c:pt idx="6">
                  <c:v>Number of NDPG projects under construction</c:v>
                </c:pt>
                <c:pt idx="7">
                  <c:v>Estimated third party investment leveraged (cumulative)</c:v>
                </c:pt>
              </c:strCache>
            </c:strRef>
          </c:cat>
          <c:val>
            <c:numRef>
              <c:f>GRAPHS!$AE$3:$AE$10</c:f>
              <c:numCache>
                <c:formatCode>General</c:formatCode>
                <c:ptCount val="8"/>
                <c:pt idx="0">
                  <c:v>0</c:v>
                </c:pt>
                <c:pt idx="1">
                  <c:v>40</c:v>
                </c:pt>
                <c:pt idx="2">
                  <c:v>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GRAPHS!$AF$2</c:f>
              <c:strCache>
                <c:ptCount val="1"/>
                <c:pt idx="0">
                  <c:v>Q3</c:v>
                </c:pt>
              </c:strCache>
            </c:strRef>
          </c:tx>
          <c:invertIfNegative val="0"/>
          <c:cat>
            <c:strRef>
              <c:f>GRAPHS!$AC$3:$AC$10</c:f>
              <c:strCache>
                <c:ptCount val="8"/>
                <c:pt idx="0">
                  <c:v>Total number of neighbourhood development partnership projects granted award status</c:v>
                </c:pt>
                <c:pt idx="1">
                  <c:v>Total number of neighbourhood development partnership projects under construction</c:v>
                </c:pt>
                <c:pt idx="2">
                  <c:v>Number of long-term township regeneration programmes implemented per year</c:v>
                </c:pt>
                <c:pt idx="3">
                  <c:v>Third party investment leverage per year</c:v>
                </c:pt>
                <c:pt idx="4">
                  <c:v>Total number of long-term urban regeneration programmes registered No of NDP Awards Funded</c:v>
                </c:pt>
                <c:pt idx="5">
                  <c:v>Total number of neighbourhood development partnership projects approved (cumulative) 
No of NDP Projects Approved</c:v>
                </c:pt>
                <c:pt idx="6">
                  <c:v>Number of NDPG projects under construction</c:v>
                </c:pt>
                <c:pt idx="7">
                  <c:v>Estimated third party investment leveraged (cumulative)</c:v>
                </c:pt>
              </c:strCache>
            </c:strRef>
          </c:cat>
          <c:val>
            <c:numRef>
              <c:f>GRAPHS!$AF$3:$AF$10</c:f>
              <c:numCache>
                <c:formatCode>General</c:formatCode>
                <c:ptCount val="8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0</c:v>
                </c:pt>
                <c:pt idx="6">
                  <c:v>243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GRAPHS!$AG$2</c:f>
              <c:strCache>
                <c:ptCount val="1"/>
                <c:pt idx="0">
                  <c:v>Q4</c:v>
                </c:pt>
              </c:strCache>
            </c:strRef>
          </c:tx>
          <c:invertIfNegative val="0"/>
          <c:cat>
            <c:strRef>
              <c:f>GRAPHS!$AC$3:$AC$10</c:f>
              <c:strCache>
                <c:ptCount val="8"/>
                <c:pt idx="0">
                  <c:v>Total number of neighbourhood development partnership projects granted award status</c:v>
                </c:pt>
                <c:pt idx="1">
                  <c:v>Total number of neighbourhood development partnership projects under construction</c:v>
                </c:pt>
                <c:pt idx="2">
                  <c:v>Number of long-term township regeneration programmes implemented per year</c:v>
                </c:pt>
                <c:pt idx="3">
                  <c:v>Third party investment leverage per year</c:v>
                </c:pt>
                <c:pt idx="4">
                  <c:v>Total number of long-term urban regeneration programmes registered No of NDP Awards Funded</c:v>
                </c:pt>
                <c:pt idx="5">
                  <c:v>Total number of neighbourhood development partnership projects approved (cumulative) 
No of NDP Projects Approved</c:v>
                </c:pt>
                <c:pt idx="6">
                  <c:v>Number of NDPG projects under construction</c:v>
                </c:pt>
                <c:pt idx="7">
                  <c:v>Estimated third party investment leveraged (cumulative)</c:v>
                </c:pt>
              </c:strCache>
            </c:strRef>
          </c:cat>
          <c:val>
            <c:numRef>
              <c:f>GRAPHS!$AG$3:$AG$10</c:f>
              <c:numCache>
                <c:formatCode>General</c:formatCode>
                <c:ptCount val="8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526</c:v>
                </c:pt>
                <c:pt idx="6">
                  <c:v>81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GRAPHS!$AH$2</c:f>
              <c:strCache>
                <c:ptCount val="1"/>
                <c:pt idx="0">
                  <c:v>MEASURE AGAINST ANNUAL TARGET</c:v>
                </c:pt>
              </c:strCache>
            </c:strRef>
          </c:tx>
          <c:invertIfNegative val="0"/>
          <c:cat>
            <c:strRef>
              <c:f>GRAPHS!$AC$3:$AC$10</c:f>
              <c:strCache>
                <c:ptCount val="8"/>
                <c:pt idx="0">
                  <c:v>Total number of neighbourhood development partnership projects granted award status</c:v>
                </c:pt>
                <c:pt idx="1">
                  <c:v>Total number of neighbourhood development partnership projects under construction</c:v>
                </c:pt>
                <c:pt idx="2">
                  <c:v>Number of long-term township regeneration programmes implemented per year</c:v>
                </c:pt>
                <c:pt idx="3">
                  <c:v>Third party investment leverage per year</c:v>
                </c:pt>
                <c:pt idx="4">
                  <c:v>Total number of long-term urban regeneration programmes registered No of NDP Awards Funded</c:v>
                </c:pt>
                <c:pt idx="5">
                  <c:v>Total number of neighbourhood development partnership projects approved (cumulative) 
No of NDP Projects Approved</c:v>
                </c:pt>
                <c:pt idx="6">
                  <c:v>Number of NDPG projects under construction</c:v>
                </c:pt>
                <c:pt idx="7">
                  <c:v>Estimated third party investment leveraged (cumulative)</c:v>
                </c:pt>
              </c:strCache>
            </c:strRef>
          </c:cat>
          <c:val>
            <c:numRef>
              <c:f>GRAPHS!$AH$3:$AH$10</c:f>
              <c:numCache>
                <c:formatCode>General</c:formatCode>
                <c:ptCount val="8"/>
                <c:pt idx="0">
                  <c:v>31</c:v>
                </c:pt>
                <c:pt idx="1">
                  <c:v>90</c:v>
                </c:pt>
                <c:pt idx="2">
                  <c:v>65</c:v>
                </c:pt>
                <c:pt idx="3">
                  <c:v>250</c:v>
                </c:pt>
                <c:pt idx="4">
                  <c:v>0</c:v>
                </c:pt>
                <c:pt idx="5">
                  <c:v>789</c:v>
                </c:pt>
                <c:pt idx="6">
                  <c:v>81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082688"/>
        <c:axId val="106084224"/>
        <c:axId val="0"/>
      </c:bar3DChart>
      <c:catAx>
        <c:axId val="106082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6084224"/>
        <c:crosses val="autoZero"/>
        <c:auto val="1"/>
        <c:lblAlgn val="ctr"/>
        <c:lblOffset val="100"/>
        <c:noMultiLvlLbl val="0"/>
      </c:catAx>
      <c:valAx>
        <c:axId val="10608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082688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layout>
        <c:manualLayout>
          <c:xMode val="edge"/>
          <c:yMode val="edge"/>
          <c:x val="4.9967869530953953E-2"/>
          <c:y val="0.85523290777973138"/>
          <c:w val="0.57826488658865105"/>
          <c:h val="0.126758275361210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GRANT FINANCIAL PERFORMANCE - 2013</a:t>
            </a:r>
            <a:r>
              <a:rPr lang="en-ZA" baseline="0"/>
              <a:t> / 2014</a:t>
            </a:r>
            <a:endParaRPr lang="en-ZA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GRAPHS!$AC$14</c:f>
              <c:strCache>
                <c:ptCount val="1"/>
                <c:pt idx="0">
                  <c:v>Expenditure (technical assistance) (Rm)</c:v>
                </c:pt>
              </c:strCache>
            </c:strRef>
          </c:tx>
          <c:invertIfNegative val="0"/>
          <c:cat>
            <c:strRef>
              <c:f>GRAPHS!$AD$13:$AH$13</c:f>
              <c:strCache>
                <c:ptCount val="5"/>
                <c:pt idx="0">
                  <c:v>Q1</c:v>
                </c:pt>
                <c:pt idx="1">
                  <c:v>Q 2 </c:v>
                </c:pt>
                <c:pt idx="2">
                  <c:v>Q3</c:v>
                </c:pt>
                <c:pt idx="3">
                  <c:v>Q4</c:v>
                </c:pt>
                <c:pt idx="4">
                  <c:v>MEASURE AGAINST ANNUAL TARGET</c:v>
                </c:pt>
              </c:strCache>
            </c:strRef>
          </c:cat>
          <c:val>
            <c:numRef>
              <c:f>GRAPHS!$AD$14:$AH$14</c:f>
              <c:numCache>
                <c:formatCode>General</c:formatCode>
                <c:ptCount val="5"/>
                <c:pt idx="0">
                  <c:v>3853</c:v>
                </c:pt>
                <c:pt idx="1">
                  <c:v>3485</c:v>
                </c:pt>
                <c:pt idx="2">
                  <c:v>2577</c:v>
                </c:pt>
                <c:pt idx="3">
                  <c:v>741</c:v>
                </c:pt>
                <c:pt idx="4">
                  <c:v>1347</c:v>
                </c:pt>
              </c:numCache>
            </c:numRef>
          </c:val>
        </c:ser>
        <c:ser>
          <c:idx val="1"/>
          <c:order val="1"/>
          <c:tx>
            <c:strRef>
              <c:f>GRAPHS!$AC$15</c:f>
              <c:strCache>
                <c:ptCount val="1"/>
                <c:pt idx="0">
                  <c:v>Expenditure (capital grant) (Rm)</c:v>
                </c:pt>
              </c:strCache>
            </c:strRef>
          </c:tx>
          <c:invertIfNegative val="0"/>
          <c:cat>
            <c:strRef>
              <c:f>GRAPHS!$AD$13:$AH$13</c:f>
              <c:strCache>
                <c:ptCount val="5"/>
                <c:pt idx="0">
                  <c:v>Q1</c:v>
                </c:pt>
                <c:pt idx="1">
                  <c:v>Q 2 </c:v>
                </c:pt>
                <c:pt idx="2">
                  <c:v>Q3</c:v>
                </c:pt>
                <c:pt idx="3">
                  <c:v>Q4</c:v>
                </c:pt>
                <c:pt idx="4">
                  <c:v>MEASURE AGAINST ANNUAL TARGET</c:v>
                </c:pt>
              </c:strCache>
            </c:strRef>
          </c:cat>
          <c:val>
            <c:numRef>
              <c:f>GRAPHS!$AD$15:$AH$15</c:f>
              <c:numCache>
                <c:formatCode>General</c:formatCode>
                <c:ptCount val="5"/>
                <c:pt idx="0">
                  <c:v>0</c:v>
                </c:pt>
                <c:pt idx="1">
                  <c:v>237769</c:v>
                </c:pt>
                <c:pt idx="2">
                  <c:v>70802</c:v>
                </c:pt>
                <c:pt idx="3">
                  <c:v>213695</c:v>
                </c:pt>
                <c:pt idx="4">
                  <c:v>427390</c:v>
                </c:pt>
              </c:numCache>
            </c:numRef>
          </c:val>
        </c:ser>
        <c:ser>
          <c:idx val="2"/>
          <c:order val="2"/>
          <c:tx>
            <c:strRef>
              <c:f>GRAPHS!$AC$16</c:f>
              <c:strCache>
                <c:ptCount val="1"/>
                <c:pt idx="0">
                  <c:v>Expenditure (NDPG Total) (Rm)</c:v>
                </c:pt>
              </c:strCache>
            </c:strRef>
          </c:tx>
          <c:invertIfNegative val="0"/>
          <c:cat>
            <c:strRef>
              <c:f>GRAPHS!$AD$13:$AH$13</c:f>
              <c:strCache>
                <c:ptCount val="5"/>
                <c:pt idx="0">
                  <c:v>Q1</c:v>
                </c:pt>
                <c:pt idx="1">
                  <c:v>Q 2 </c:v>
                </c:pt>
                <c:pt idx="2">
                  <c:v>Q3</c:v>
                </c:pt>
                <c:pt idx="3">
                  <c:v>Q4</c:v>
                </c:pt>
                <c:pt idx="4">
                  <c:v>MEASURE AGAINST ANNUAL TARGET</c:v>
                </c:pt>
              </c:strCache>
            </c:strRef>
          </c:cat>
          <c:val>
            <c:numRef>
              <c:f>GRAPHS!$AD$16:$AH$16</c:f>
              <c:numCache>
                <c:formatCode>General</c:formatCode>
                <c:ptCount val="5"/>
                <c:pt idx="0">
                  <c:v>3853</c:v>
                </c:pt>
                <c:pt idx="1">
                  <c:v>241254</c:v>
                </c:pt>
                <c:pt idx="2">
                  <c:v>73379</c:v>
                </c:pt>
                <c:pt idx="3">
                  <c:v>214436</c:v>
                </c:pt>
                <c:pt idx="4">
                  <c:v>428737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005568"/>
        <c:axId val="121007104"/>
        <c:axId val="0"/>
      </c:bar3DChart>
      <c:catAx>
        <c:axId val="121005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21007104"/>
        <c:crosses val="autoZero"/>
        <c:auto val="1"/>
        <c:lblAlgn val="ctr"/>
        <c:lblOffset val="100"/>
        <c:noMultiLvlLbl val="0"/>
      </c:catAx>
      <c:valAx>
        <c:axId val="12100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005568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URBAN NETWORK STRATEGY PERFORMANCE - 2013 / 2014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GRAPHS!$AD$19</c:f>
              <c:strCache>
                <c:ptCount val="1"/>
                <c:pt idx="0">
                  <c:v>Q1</c:v>
                </c:pt>
              </c:strCache>
            </c:strRef>
          </c:tx>
          <c:invertIfNegative val="0"/>
          <c:cat>
            <c:strRef>
              <c:f>GRAPHS!$AC$20:$AC$26</c:f>
              <c:strCache>
                <c:ptCount val="7"/>
                <c:pt idx="0">
                  <c:v>Total number of executive engagements completed 
(Council Res / MOA)</c:v>
                </c:pt>
                <c:pt idx="1">
                  <c:v>Total number of approved / revised Urban Network  Plans (cumulative) </c:v>
                </c:pt>
                <c:pt idx="2">
                  <c:v>Total number of approved Precinct  Plans (Urban Hubs)  (cumulative) </c:v>
                </c:pt>
                <c:pt idx="3">
                  <c:v>No of approved projects in construction (as % of gazette)</c:v>
                </c:pt>
                <c:pt idx="4">
                  <c:v>Total number of Precincts  (Urban Hubs) Commenced</c:v>
                </c:pt>
                <c:pt idx="5">
                  <c:v>Total number of Partnerships concluded</c:v>
                </c:pt>
                <c:pt idx="6">
                  <c:v>Financial Leverage</c:v>
                </c:pt>
              </c:strCache>
            </c:strRef>
          </c:cat>
          <c:val>
            <c:numRef>
              <c:f>GRAPHS!$AD$20:$AD$26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GRAPHS!$AE$19</c:f>
              <c:strCache>
                <c:ptCount val="1"/>
                <c:pt idx="0">
                  <c:v>Q 2 </c:v>
                </c:pt>
              </c:strCache>
            </c:strRef>
          </c:tx>
          <c:invertIfNegative val="0"/>
          <c:cat>
            <c:strRef>
              <c:f>GRAPHS!$AC$20:$AC$26</c:f>
              <c:strCache>
                <c:ptCount val="7"/>
                <c:pt idx="0">
                  <c:v>Total number of executive engagements completed 
(Council Res / MOA)</c:v>
                </c:pt>
                <c:pt idx="1">
                  <c:v>Total number of approved / revised Urban Network  Plans (cumulative) </c:v>
                </c:pt>
                <c:pt idx="2">
                  <c:v>Total number of approved Precinct  Plans (Urban Hubs)  (cumulative) </c:v>
                </c:pt>
                <c:pt idx="3">
                  <c:v>No of approved projects in construction (as % of gazette)</c:v>
                </c:pt>
                <c:pt idx="4">
                  <c:v>Total number of Precincts  (Urban Hubs) Commenced</c:v>
                </c:pt>
                <c:pt idx="5">
                  <c:v>Total number of Partnerships concluded</c:v>
                </c:pt>
                <c:pt idx="6">
                  <c:v>Financial Leverage</c:v>
                </c:pt>
              </c:strCache>
            </c:strRef>
          </c:cat>
          <c:val>
            <c:numRef>
              <c:f>GRAPHS!$AE$20:$AE$26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GRAPHS!$AF$19</c:f>
              <c:strCache>
                <c:ptCount val="1"/>
                <c:pt idx="0">
                  <c:v>Q3</c:v>
                </c:pt>
              </c:strCache>
            </c:strRef>
          </c:tx>
          <c:invertIfNegative val="0"/>
          <c:cat>
            <c:strRef>
              <c:f>GRAPHS!$AC$20:$AC$26</c:f>
              <c:strCache>
                <c:ptCount val="7"/>
                <c:pt idx="0">
                  <c:v>Total number of executive engagements completed 
(Council Res / MOA)</c:v>
                </c:pt>
                <c:pt idx="1">
                  <c:v>Total number of approved / revised Urban Network  Plans (cumulative) </c:v>
                </c:pt>
                <c:pt idx="2">
                  <c:v>Total number of approved Precinct  Plans (Urban Hubs)  (cumulative) </c:v>
                </c:pt>
                <c:pt idx="3">
                  <c:v>No of approved projects in construction (as % of gazette)</c:v>
                </c:pt>
                <c:pt idx="4">
                  <c:v>Total number of Precincts  (Urban Hubs) Commenced</c:v>
                </c:pt>
                <c:pt idx="5">
                  <c:v>Total number of Partnerships concluded</c:v>
                </c:pt>
                <c:pt idx="6">
                  <c:v>Financial Leverage</c:v>
                </c:pt>
              </c:strCache>
            </c:strRef>
          </c:cat>
          <c:val>
            <c:numRef>
              <c:f>GRAPHS!$AF$20:$AF$26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GRAPHS!$AG$19</c:f>
              <c:strCache>
                <c:ptCount val="1"/>
                <c:pt idx="0">
                  <c:v>Q4</c:v>
                </c:pt>
              </c:strCache>
            </c:strRef>
          </c:tx>
          <c:invertIfNegative val="0"/>
          <c:cat>
            <c:strRef>
              <c:f>GRAPHS!$AC$20:$AC$26</c:f>
              <c:strCache>
                <c:ptCount val="7"/>
                <c:pt idx="0">
                  <c:v>Total number of executive engagements completed 
(Council Res / MOA)</c:v>
                </c:pt>
                <c:pt idx="1">
                  <c:v>Total number of approved / revised Urban Network  Plans (cumulative) </c:v>
                </c:pt>
                <c:pt idx="2">
                  <c:v>Total number of approved Precinct  Plans (Urban Hubs)  (cumulative) </c:v>
                </c:pt>
                <c:pt idx="3">
                  <c:v>No of approved projects in construction (as % of gazette)</c:v>
                </c:pt>
                <c:pt idx="4">
                  <c:v>Total number of Precincts  (Urban Hubs) Commenced</c:v>
                </c:pt>
                <c:pt idx="5">
                  <c:v>Total number of Partnerships concluded</c:v>
                </c:pt>
                <c:pt idx="6">
                  <c:v>Financial Leverage</c:v>
                </c:pt>
              </c:strCache>
            </c:strRef>
          </c:cat>
          <c:val>
            <c:numRef>
              <c:f>GRAPHS!$AG$20:$AG$26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GRAPHS!$AH$19</c:f>
              <c:strCache>
                <c:ptCount val="1"/>
                <c:pt idx="0">
                  <c:v>MEASURE AGAINST ANNUAL TARGET</c:v>
                </c:pt>
              </c:strCache>
            </c:strRef>
          </c:tx>
          <c:invertIfNegative val="0"/>
          <c:cat>
            <c:strRef>
              <c:f>GRAPHS!$AC$20:$AC$26</c:f>
              <c:strCache>
                <c:ptCount val="7"/>
                <c:pt idx="0">
                  <c:v>Total number of executive engagements completed 
(Council Res / MOA)</c:v>
                </c:pt>
                <c:pt idx="1">
                  <c:v>Total number of approved / revised Urban Network  Plans (cumulative) </c:v>
                </c:pt>
                <c:pt idx="2">
                  <c:v>Total number of approved Precinct  Plans (Urban Hubs)  (cumulative) </c:v>
                </c:pt>
                <c:pt idx="3">
                  <c:v>No of approved projects in construction (as % of gazette)</c:v>
                </c:pt>
                <c:pt idx="4">
                  <c:v>Total number of Precincts  (Urban Hubs) Commenced</c:v>
                </c:pt>
                <c:pt idx="5">
                  <c:v>Total number of Partnerships concluded</c:v>
                </c:pt>
                <c:pt idx="6">
                  <c:v>Financial Leverage</c:v>
                </c:pt>
              </c:strCache>
            </c:strRef>
          </c:cat>
          <c:val>
            <c:numRef>
              <c:f>GRAPHS!$AH$20:$AH$26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065856"/>
        <c:axId val="121067392"/>
        <c:axId val="0"/>
      </c:bar3DChart>
      <c:catAx>
        <c:axId val="121065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1067392"/>
        <c:crosses val="autoZero"/>
        <c:auto val="1"/>
        <c:lblAlgn val="ctr"/>
        <c:lblOffset val="100"/>
        <c:noMultiLvlLbl val="0"/>
      </c:catAx>
      <c:valAx>
        <c:axId val="12106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065856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'MAIN INDEX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'MAIN INDEX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AIN INDEX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380999</xdr:colOff>
      <xdr:row>0</xdr:row>
      <xdr:rowOff>123824</xdr:rowOff>
    </xdr:from>
    <xdr:to>
      <xdr:col>7</xdr:col>
      <xdr:colOff>542924</xdr:colOff>
      <xdr:row>0</xdr:row>
      <xdr:rowOff>806409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4" y="123824"/>
          <a:ext cx="2600325" cy="682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71438</xdr:colOff>
      <xdr:row>0</xdr:row>
      <xdr:rowOff>142875</xdr:rowOff>
    </xdr:from>
    <xdr:to>
      <xdr:col>57</xdr:col>
      <xdr:colOff>595313</xdr:colOff>
      <xdr:row>2</xdr:row>
      <xdr:rowOff>142875</xdr:rowOff>
    </xdr:to>
    <xdr:sp macro="" textlink="">
      <xdr:nvSpPr>
        <xdr:cNvPr id="4" name="Rounded Rectangle 3">
          <a:hlinkClick xmlns:r="http://schemas.openxmlformats.org/officeDocument/2006/relationships" r:id="rId1"/>
        </xdr:cNvPr>
        <xdr:cNvSpPr/>
      </xdr:nvSpPr>
      <xdr:spPr bwMode="auto">
        <a:xfrm>
          <a:off x="15847219" y="142875"/>
          <a:ext cx="1131094" cy="381000"/>
        </a:xfrm>
        <a:prstGeom prst="roundRect">
          <a:avLst/>
        </a:prstGeom>
        <a:solidFill>
          <a:schemeClr val="bg1">
            <a:lumMod val="6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ZA" sz="800" b="1">
              <a:solidFill>
                <a:schemeClr val="bg1"/>
              </a:solidFill>
              <a:latin typeface="+mn-lt"/>
            </a:rPr>
            <a:t>BACK TO MAIN INDEX</a:t>
          </a:r>
        </a:p>
      </xdr:txBody>
    </xdr:sp>
    <xdr:clientData/>
  </xdr:twoCellAnchor>
  <xdr:twoCellAnchor editAs="oneCell">
    <xdr:from>
      <xdr:col>1</xdr:col>
      <xdr:colOff>571500</xdr:colOff>
      <xdr:row>0</xdr:row>
      <xdr:rowOff>142872</xdr:rowOff>
    </xdr:from>
    <xdr:to>
      <xdr:col>3</xdr:col>
      <xdr:colOff>135731</xdr:colOff>
      <xdr:row>4</xdr:row>
      <xdr:rowOff>63457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531" y="142872"/>
          <a:ext cx="2600325" cy="682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9525</xdr:rowOff>
    </xdr:from>
    <xdr:to>
      <xdr:col>21</xdr:col>
      <xdr:colOff>228600</xdr:colOff>
      <xdr:row>29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19049</xdr:rowOff>
    </xdr:from>
    <xdr:to>
      <xdr:col>21</xdr:col>
      <xdr:colOff>361950</xdr:colOff>
      <xdr:row>70</xdr:row>
      <xdr:rowOff>66674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85</xdr:row>
      <xdr:rowOff>76199</xdr:rowOff>
    </xdr:from>
    <xdr:to>
      <xdr:col>21</xdr:col>
      <xdr:colOff>285750</xdr:colOff>
      <xdr:row>116</xdr:row>
      <xdr:rowOff>142874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476250</xdr:colOff>
      <xdr:row>0</xdr:row>
      <xdr:rowOff>66675</xdr:rowOff>
    </xdr:from>
    <xdr:to>
      <xdr:col>23</xdr:col>
      <xdr:colOff>388144</xdr:colOff>
      <xdr:row>1</xdr:row>
      <xdr:rowOff>257175</xdr:rowOff>
    </xdr:to>
    <xdr:sp macro="" textlink="">
      <xdr:nvSpPr>
        <xdr:cNvPr id="8" name="Rounded Rectangle 7">
          <a:hlinkClick xmlns:r="http://schemas.openxmlformats.org/officeDocument/2006/relationships" r:id="rId4"/>
        </xdr:cNvPr>
        <xdr:cNvSpPr/>
      </xdr:nvSpPr>
      <xdr:spPr bwMode="auto">
        <a:xfrm>
          <a:off x="13277850" y="66675"/>
          <a:ext cx="1131094" cy="381000"/>
        </a:xfrm>
        <a:prstGeom prst="roundRect">
          <a:avLst/>
        </a:prstGeom>
        <a:solidFill>
          <a:schemeClr val="bg1">
            <a:lumMod val="6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ZA" sz="800" b="1">
              <a:solidFill>
                <a:schemeClr val="bg1"/>
              </a:solidFill>
              <a:latin typeface="+mn-lt"/>
            </a:rPr>
            <a:t>BACK TO MAIN 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169334</xdr:colOff>
      <xdr:row>3</xdr:row>
      <xdr:rowOff>52917</xdr:rowOff>
    </xdr:from>
    <xdr:to>
      <xdr:col>0</xdr:col>
      <xdr:colOff>1530048</xdr:colOff>
      <xdr:row>6</xdr:row>
      <xdr:rowOff>52917</xdr:rowOff>
    </xdr:to>
    <xdr:sp macro="" textlink="">
      <xdr:nvSpPr>
        <xdr:cNvPr id="4" name="Rounded Rectangle 3">
          <a:hlinkClick xmlns:r="http://schemas.openxmlformats.org/officeDocument/2006/relationships" r:id="rId1"/>
        </xdr:cNvPr>
        <xdr:cNvSpPr/>
      </xdr:nvSpPr>
      <xdr:spPr bwMode="auto">
        <a:xfrm>
          <a:off x="169334" y="624417"/>
          <a:ext cx="1360714" cy="571500"/>
        </a:xfrm>
        <a:prstGeom prst="roundRect">
          <a:avLst/>
        </a:prstGeom>
        <a:solidFill>
          <a:schemeClr val="bg1">
            <a:lumMod val="6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reflection blurRad="6350" stA="52000" endA="300" endPos="35000" dir="5400000" sy="-100000" algn="bl" rotWithShape="0"/>
        </a:effectLst>
        <a:scene3d>
          <a:camera prst="orthographicFront"/>
          <a:lightRig rig="threePt" dir="t"/>
        </a:scene3d>
        <a:sp3d>
          <a:bevelT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ZA" sz="800" b="1">
              <a:solidFill>
                <a:schemeClr val="bg1"/>
              </a:solidFill>
              <a:latin typeface="+mn-lt"/>
            </a:rPr>
            <a:t>BACK TO MAIN 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_Corporate%20Services/2.CD_Financial%20%20Management/2.%20Financial%20Administration/i.%20Budgets/ENE/2014%20ENE/Public%20Finance/Database/Budget2014-Vote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Cover"/>
      <sheetName val="Settings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Direct_charges"/>
      <sheetName val="Function shifts"/>
      <sheetName val="Performance Indicators"/>
      <sheetName val="Reprioritisation"/>
      <sheetName val="Personnel"/>
      <sheetName val="Receipts"/>
      <sheetName val="Analysis"/>
      <sheetName val="PM"/>
      <sheetName val="InfraS Summary"/>
      <sheetName val="InfraS 1.1"/>
      <sheetName val="InfraS 1.2"/>
      <sheetName val="ODA Summary"/>
      <sheetName val="2013 ENE"/>
      <sheetName val="Deviations"/>
      <sheetName val="Expend trends"/>
      <sheetName val="Dept specific info"/>
      <sheetName val="Dept specific info-Own Format"/>
      <sheetName val="Training"/>
      <sheetName val="PPP Projects"/>
      <sheetName val="Outputs"/>
      <sheetName val="Checks"/>
      <sheetName val="Macros"/>
    </sheetNames>
    <sheetDataSet>
      <sheetData sheetId="0" refreshError="1"/>
      <sheetData sheetId="1" refreshError="1">
        <row r="3">
          <cell r="BA3" t="str">
            <v>2010/11</v>
          </cell>
        </row>
        <row r="6">
          <cell r="BA6" t="str">
            <v>2013/14</v>
          </cell>
        </row>
        <row r="7">
          <cell r="BA7" t="str">
            <v>2014/15</v>
          </cell>
        </row>
        <row r="8">
          <cell r="BA8" t="str">
            <v>2015/16</v>
          </cell>
        </row>
        <row r="9">
          <cell r="BA9" t="str">
            <v>2016/17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tabSelected="1" zoomScale="85" zoomScaleNormal="85" workbookViewId="0">
      <selection activeCell="K8" sqref="K8"/>
    </sheetView>
  </sheetViews>
  <sheetFormatPr defaultRowHeight="15" x14ac:dyDescent="0.25"/>
  <cols>
    <col min="1" max="1" width="9.140625" style="169"/>
    <col min="2" max="2" width="4.28515625" style="172" customWidth="1"/>
    <col min="3" max="3" width="2.42578125" style="169" customWidth="1"/>
    <col min="4" max="16384" width="9.140625" style="169"/>
  </cols>
  <sheetData>
    <row r="1" spans="2:9" ht="74.25" customHeight="1" x14ac:dyDescent="0.25"/>
    <row r="2" spans="2:9" x14ac:dyDescent="0.25">
      <c r="D2" s="199" t="s">
        <v>146</v>
      </c>
      <c r="E2" s="199"/>
      <c r="F2" s="199"/>
      <c r="G2" s="199"/>
      <c r="H2" s="199"/>
      <c r="I2" s="199"/>
    </row>
    <row r="3" spans="2:9" x14ac:dyDescent="0.25">
      <c r="D3" s="199"/>
      <c r="E3" s="199"/>
      <c r="F3" s="199"/>
      <c r="G3" s="199"/>
      <c r="H3" s="199"/>
      <c r="I3" s="199"/>
    </row>
    <row r="5" spans="2:9" x14ac:dyDescent="0.25">
      <c r="D5" s="179" t="s">
        <v>150</v>
      </c>
      <c r="E5" s="179"/>
      <c r="F5" s="179"/>
      <c r="G5" s="179"/>
      <c r="H5" s="179"/>
      <c r="I5" s="179"/>
    </row>
    <row r="7" spans="2:9" s="171" customFormat="1" ht="22.5" customHeight="1" x14ac:dyDescent="0.25">
      <c r="B7" s="175">
        <v>1</v>
      </c>
      <c r="D7" s="202" t="s">
        <v>147</v>
      </c>
      <c r="E7" s="202"/>
      <c r="F7" s="202"/>
      <c r="G7" s="202"/>
      <c r="H7" s="202"/>
      <c r="I7" s="202"/>
    </row>
    <row r="8" spans="2:9" s="171" customFormat="1" x14ac:dyDescent="0.25">
      <c r="B8" s="176"/>
      <c r="D8" s="203"/>
      <c r="E8" s="200"/>
      <c r="F8" s="200"/>
      <c r="G8" s="200"/>
      <c r="H8" s="200"/>
      <c r="I8" s="200"/>
    </row>
    <row r="9" spans="2:9" s="171" customFormat="1" ht="21.75" customHeight="1" x14ac:dyDescent="0.25">
      <c r="B9" s="175">
        <v>2</v>
      </c>
      <c r="D9" s="202" t="s">
        <v>148</v>
      </c>
      <c r="E9" s="202"/>
      <c r="F9" s="202"/>
      <c r="G9" s="202"/>
      <c r="H9" s="202"/>
      <c r="I9" s="202"/>
    </row>
    <row r="10" spans="2:9" s="171" customFormat="1" x14ac:dyDescent="0.25">
      <c r="B10" s="176"/>
      <c r="D10" s="203"/>
      <c r="E10" s="200"/>
      <c r="F10" s="200"/>
      <c r="G10" s="200"/>
      <c r="H10" s="200"/>
      <c r="I10" s="200"/>
    </row>
    <row r="11" spans="2:9" s="171" customFormat="1" ht="26.25" customHeight="1" x14ac:dyDescent="0.25">
      <c r="B11" s="175">
        <v>3</v>
      </c>
      <c r="D11" s="202" t="s">
        <v>149</v>
      </c>
      <c r="E11" s="202"/>
      <c r="F11" s="202"/>
      <c r="G11" s="202"/>
      <c r="H11" s="202"/>
      <c r="I11" s="202"/>
    </row>
    <row r="12" spans="2:9" x14ac:dyDescent="0.25">
      <c r="D12" s="178"/>
    </row>
    <row r="14" spans="2:9" x14ac:dyDescent="0.25">
      <c r="D14" s="179" t="s">
        <v>151</v>
      </c>
      <c r="E14" s="179"/>
      <c r="F14" s="179"/>
      <c r="G14" s="179"/>
      <c r="H14" s="179"/>
      <c r="I14" s="179"/>
    </row>
    <row r="15" spans="2:9" x14ac:dyDescent="0.25">
      <c r="D15" s="177"/>
      <c r="E15" s="177"/>
      <c r="F15" s="177"/>
      <c r="G15" s="177"/>
    </row>
    <row r="16" spans="2:9" ht="24" customHeight="1" x14ac:dyDescent="0.25">
      <c r="B16" s="174">
        <v>4</v>
      </c>
      <c r="D16" s="180" t="s">
        <v>147</v>
      </c>
      <c r="E16" s="180"/>
      <c r="F16" s="180"/>
      <c r="G16" s="180"/>
      <c r="H16" s="180"/>
      <c r="I16" s="180"/>
    </row>
    <row r="17" spans="2:9" x14ac:dyDescent="0.25">
      <c r="D17" s="200"/>
      <c r="E17" s="201"/>
      <c r="F17" s="201"/>
      <c r="G17" s="201"/>
      <c r="H17" s="201"/>
      <c r="I17" s="201"/>
    </row>
    <row r="18" spans="2:9" ht="25.5" customHeight="1" x14ac:dyDescent="0.25">
      <c r="B18" s="174">
        <v>5</v>
      </c>
      <c r="D18" s="180" t="s">
        <v>148</v>
      </c>
      <c r="E18" s="180"/>
      <c r="F18" s="180"/>
      <c r="G18" s="180"/>
      <c r="H18" s="180"/>
      <c r="I18" s="180"/>
    </row>
  </sheetData>
  <mergeCells count="8">
    <mergeCell ref="D7:I7"/>
    <mergeCell ref="D2:I3"/>
    <mergeCell ref="D9:I9"/>
    <mergeCell ref="D11:I11"/>
    <mergeCell ref="D5:I5"/>
    <mergeCell ref="D16:I16"/>
    <mergeCell ref="D18:I18"/>
    <mergeCell ref="D14:I14"/>
  </mergeCells>
  <hyperlinks>
    <hyperlink ref="D7" location="DASHBOARD!A1" display="NDP DASHBOARD "/>
    <hyperlink ref="D9" location="GRAPHS!A1" display="GRAPHS"/>
    <hyperlink ref="D11" location="'input sheet'!A1" display="INPUT SHEET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S308"/>
  <sheetViews>
    <sheetView zoomScale="80" zoomScaleNormal="80" workbookViewId="0">
      <selection activeCell="D7" sqref="D7"/>
    </sheetView>
  </sheetViews>
  <sheetFormatPr defaultRowHeight="15" x14ac:dyDescent="0.25"/>
  <cols>
    <col min="1" max="1" width="3.7109375" style="169" customWidth="1"/>
    <col min="2" max="2" width="9" style="169" customWidth="1"/>
    <col min="3" max="3" width="36.5703125" style="169" bestFit="1" customWidth="1"/>
    <col min="4" max="4" width="27.7109375" style="169" customWidth="1"/>
    <col min="5" max="5" width="49.28515625" style="169" customWidth="1"/>
    <col min="6" max="6" width="39.85546875" style="169" hidden="1" customWidth="1"/>
    <col min="7" max="7" width="35.140625" style="169" hidden="1" customWidth="1"/>
    <col min="8" max="8" width="15.7109375" style="169" hidden="1" customWidth="1"/>
    <col min="9" max="9" width="9.28515625" style="169" hidden="1" customWidth="1"/>
    <col min="10" max="10" width="10" style="169" hidden="1" customWidth="1"/>
    <col min="11" max="11" width="9.5703125" style="169" hidden="1" customWidth="1"/>
    <col min="12" max="12" width="12" style="169" customWidth="1"/>
    <col min="13" max="13" width="11" style="169" hidden="1" customWidth="1"/>
    <col min="14" max="14" width="10" style="169" hidden="1" customWidth="1"/>
    <col min="15" max="15" width="10.85546875" style="169" hidden="1" customWidth="1"/>
    <col min="16" max="16" width="12" style="169" customWidth="1"/>
    <col min="17" max="17" width="11.5703125" style="169" hidden="1" customWidth="1"/>
    <col min="18" max="18" width="10.5703125" style="169" hidden="1" customWidth="1"/>
    <col min="19" max="19" width="10" style="169" hidden="1" customWidth="1"/>
    <col min="20" max="20" width="12.5703125" style="169" customWidth="1"/>
    <col min="21" max="21" width="9.5703125" style="169" hidden="1" customWidth="1"/>
    <col min="22" max="22" width="11.5703125" style="169" hidden="1" customWidth="1"/>
    <col min="23" max="23" width="10.5703125" style="169" hidden="1" customWidth="1"/>
    <col min="24" max="24" width="12.5703125" style="169" bestFit="1" customWidth="1"/>
    <col min="25" max="25" width="1.7109375" style="169" customWidth="1"/>
    <col min="26" max="26" width="18.42578125" style="169" customWidth="1"/>
    <col min="27" max="27" width="2" style="169" customWidth="1"/>
    <col min="28" max="28" width="3.42578125" style="169" hidden="1" customWidth="1"/>
    <col min="29" max="30" width="12" style="169" hidden="1" customWidth="1"/>
    <col min="31" max="32" width="11.7109375" style="169" hidden="1" customWidth="1"/>
    <col min="33" max="34" width="12.5703125" style="169" hidden="1" customWidth="1"/>
    <col min="35" max="36" width="12.140625" style="169" hidden="1" customWidth="1"/>
    <col min="37" max="37" width="11.5703125" style="169" customWidth="1"/>
    <col min="38" max="38" width="16.42578125" style="169" customWidth="1"/>
    <col min="39" max="39" width="11.28515625" style="169" customWidth="1"/>
    <col min="40" max="40" width="11.28515625" style="169" hidden="1" customWidth="1"/>
    <col min="41" max="56" width="0" style="169" hidden="1" customWidth="1"/>
    <col min="57" max="16384" width="9.140625" style="169"/>
  </cols>
  <sheetData>
    <row r="1" spans="2:71" x14ac:dyDescent="0.25">
      <c r="C1" s="25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33"/>
      <c r="Z1" s="24"/>
      <c r="AA1" s="33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</row>
    <row r="2" spans="2:71" x14ac:dyDescent="0.25">
      <c r="C2" s="2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33"/>
      <c r="Z2" s="24"/>
      <c r="AA2" s="33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</row>
    <row r="3" spans="2:71" x14ac:dyDescent="0.25"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33"/>
      <c r="Z3" s="24"/>
      <c r="AA3" s="33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</row>
    <row r="4" spans="2:71" x14ac:dyDescent="0.25">
      <c r="C4" s="25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33"/>
      <c r="Z4" s="24"/>
      <c r="AA4" s="33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</row>
    <row r="5" spans="2:71" x14ac:dyDescent="0.25">
      <c r="C5" s="105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</row>
    <row r="6" spans="2:71" x14ac:dyDescent="0.25">
      <c r="C6" s="105" t="s">
        <v>139</v>
      </c>
      <c r="D6" s="33"/>
      <c r="E6" s="33"/>
      <c r="F6" s="33"/>
      <c r="G6" s="33"/>
      <c r="H6" s="33"/>
      <c r="I6" s="33"/>
      <c r="J6" s="33"/>
      <c r="K6" s="33"/>
      <c r="L6" s="104" t="s">
        <v>54</v>
      </c>
      <c r="M6" s="33"/>
      <c r="N6" s="33"/>
      <c r="O6" s="33"/>
      <c r="P6" s="104" t="s">
        <v>54</v>
      </c>
      <c r="Q6" s="33"/>
      <c r="R6" s="33"/>
      <c r="S6" s="33"/>
      <c r="T6" s="104" t="s">
        <v>54</v>
      </c>
      <c r="U6" s="33"/>
      <c r="V6" s="33"/>
      <c r="W6" s="33"/>
      <c r="X6" s="136" t="s">
        <v>54</v>
      </c>
      <c r="Y6" s="144"/>
      <c r="Z6" s="184" t="s">
        <v>145</v>
      </c>
      <c r="AA6" s="144"/>
      <c r="AB6" s="153"/>
      <c r="AC6" s="186" t="s">
        <v>45</v>
      </c>
      <c r="AD6" s="185"/>
      <c r="AE6" s="185"/>
      <c r="AF6" s="185"/>
      <c r="AG6" s="185"/>
      <c r="AH6" s="185"/>
      <c r="AI6" s="185"/>
      <c r="AJ6" s="185"/>
      <c r="AK6" s="187"/>
      <c r="AL6" s="188" t="s">
        <v>135</v>
      </c>
      <c r="AM6" s="33"/>
      <c r="AN6" s="34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</row>
    <row r="7" spans="2:71" ht="30" customHeight="1" x14ac:dyDescent="0.25">
      <c r="C7" s="105"/>
      <c r="D7" s="33"/>
      <c r="E7" s="33"/>
      <c r="F7" s="33"/>
      <c r="G7" s="33"/>
      <c r="H7" s="33"/>
      <c r="I7" s="33"/>
      <c r="J7" s="33"/>
      <c r="K7" s="33"/>
      <c r="L7" s="58" t="s">
        <v>36</v>
      </c>
      <c r="M7" s="33"/>
      <c r="N7" s="33"/>
      <c r="O7" s="33"/>
      <c r="P7" s="58" t="s">
        <v>37</v>
      </c>
      <c r="Q7" s="33"/>
      <c r="R7" s="33"/>
      <c r="S7" s="33"/>
      <c r="T7" s="58" t="s">
        <v>38</v>
      </c>
      <c r="U7" s="33"/>
      <c r="V7" s="33"/>
      <c r="W7" s="33"/>
      <c r="X7" s="137" t="s">
        <v>39</v>
      </c>
      <c r="Y7" s="145"/>
      <c r="Z7" s="185"/>
      <c r="AA7" s="145"/>
      <c r="AB7" s="154"/>
      <c r="AC7" s="58" t="s">
        <v>36</v>
      </c>
      <c r="AD7" s="58" t="s">
        <v>131</v>
      </c>
      <c r="AE7" s="58" t="s">
        <v>37</v>
      </c>
      <c r="AF7" s="58" t="s">
        <v>132</v>
      </c>
      <c r="AG7" s="58" t="s">
        <v>38</v>
      </c>
      <c r="AH7" s="58" t="s">
        <v>133</v>
      </c>
      <c r="AI7" s="58" t="s">
        <v>39</v>
      </c>
      <c r="AJ7" s="58" t="s">
        <v>134</v>
      </c>
      <c r="AK7" s="58" t="s">
        <v>46</v>
      </c>
      <c r="AL7" s="188"/>
      <c r="AM7" s="33"/>
      <c r="AN7" s="70" t="s">
        <v>84</v>
      </c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</row>
    <row r="8" spans="2:71" x14ac:dyDescent="0.25">
      <c r="C8" s="134"/>
      <c r="D8" s="135"/>
      <c r="E8" s="121"/>
      <c r="F8" s="122" t="s">
        <v>64</v>
      </c>
      <c r="G8" s="122" t="s">
        <v>65</v>
      </c>
      <c r="H8" s="183" t="s">
        <v>140</v>
      </c>
      <c r="I8" s="123">
        <v>41365</v>
      </c>
      <c r="J8" s="123">
        <v>41395</v>
      </c>
      <c r="K8" s="123">
        <v>41426</v>
      </c>
      <c r="L8" s="58" t="s">
        <v>40</v>
      </c>
      <c r="M8" s="123">
        <v>41456</v>
      </c>
      <c r="N8" s="123">
        <v>41487</v>
      </c>
      <c r="O8" s="123">
        <v>41518</v>
      </c>
      <c r="P8" s="58" t="s">
        <v>41</v>
      </c>
      <c r="Q8" s="123">
        <v>41548</v>
      </c>
      <c r="R8" s="123">
        <v>41579</v>
      </c>
      <c r="S8" s="123">
        <v>41609</v>
      </c>
      <c r="T8" s="58" t="s">
        <v>42</v>
      </c>
      <c r="U8" s="123">
        <v>41640</v>
      </c>
      <c r="V8" s="123">
        <v>41671</v>
      </c>
      <c r="W8" s="123">
        <v>41699</v>
      </c>
      <c r="X8" s="137" t="s">
        <v>43</v>
      </c>
      <c r="Y8" s="145"/>
      <c r="Z8" s="147" t="s">
        <v>130</v>
      </c>
      <c r="AA8" s="145"/>
      <c r="AB8" s="154"/>
      <c r="AC8" s="58" t="s">
        <v>40</v>
      </c>
      <c r="AD8" s="58"/>
      <c r="AE8" s="58" t="s">
        <v>41</v>
      </c>
      <c r="AF8" s="58"/>
      <c r="AG8" s="58" t="s">
        <v>42</v>
      </c>
      <c r="AH8" s="58"/>
      <c r="AI8" s="58" t="s">
        <v>43</v>
      </c>
      <c r="AJ8" s="58"/>
      <c r="AK8" s="58" t="s">
        <v>47</v>
      </c>
      <c r="AL8" s="188"/>
      <c r="AM8" s="33"/>
      <c r="AN8" s="72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</row>
    <row r="9" spans="2:71" x14ac:dyDescent="0.25">
      <c r="C9" s="134"/>
      <c r="D9" s="135"/>
      <c r="E9" s="121"/>
      <c r="F9" s="122"/>
      <c r="G9" s="122"/>
      <c r="H9" s="183"/>
      <c r="I9" s="123"/>
      <c r="J9" s="123"/>
      <c r="K9" s="123"/>
      <c r="L9" s="111"/>
      <c r="M9" s="123"/>
      <c r="N9" s="123"/>
      <c r="O9" s="123"/>
      <c r="P9" s="111"/>
      <c r="Q9" s="123"/>
      <c r="R9" s="123"/>
      <c r="S9" s="123"/>
      <c r="T9" s="111"/>
      <c r="U9" s="123"/>
      <c r="V9" s="123"/>
      <c r="W9" s="123"/>
      <c r="X9" s="111"/>
      <c r="Y9" s="145"/>
      <c r="Z9" s="111"/>
      <c r="AA9" s="145"/>
      <c r="AB9" s="112"/>
      <c r="AC9" s="111"/>
      <c r="AD9" s="111"/>
      <c r="AE9" s="111"/>
      <c r="AF9" s="111"/>
      <c r="AG9" s="111"/>
      <c r="AH9" s="111"/>
      <c r="AI9" s="111"/>
      <c r="AJ9" s="111"/>
      <c r="AK9" s="111"/>
      <c r="AL9" s="188"/>
      <c r="AM9" s="33"/>
      <c r="AN9" s="72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</row>
    <row r="10" spans="2:71" x14ac:dyDescent="0.25">
      <c r="C10" s="106"/>
      <c r="D10" s="107"/>
      <c r="E10" s="108"/>
      <c r="F10" s="108"/>
      <c r="G10" s="108"/>
      <c r="H10" s="108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33"/>
      <c r="AM10" s="33"/>
      <c r="AN10" s="3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</row>
    <row r="11" spans="2:71" x14ac:dyDescent="0.25">
      <c r="C11" s="189" t="s">
        <v>126</v>
      </c>
      <c r="D11" s="190"/>
      <c r="E11" s="124"/>
      <c r="F11" s="124"/>
      <c r="G11" s="124"/>
      <c r="H11" s="124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46"/>
      <c r="Z11" s="126"/>
      <c r="AA11" s="14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7"/>
      <c r="AM11" s="127"/>
      <c r="AN11" s="128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</row>
    <row r="12" spans="2:71" x14ac:dyDescent="0.25">
      <c r="C12" s="106"/>
      <c r="D12" s="107"/>
      <c r="E12" s="108"/>
      <c r="F12" s="108"/>
      <c r="G12" s="108"/>
      <c r="H12" s="108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33"/>
      <c r="AM12" s="33"/>
      <c r="AN12" s="3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</row>
    <row r="13" spans="2:71" x14ac:dyDescent="0.25">
      <c r="B13" s="181" t="s">
        <v>126</v>
      </c>
      <c r="C13" s="38" t="s">
        <v>53</v>
      </c>
      <c r="D13" s="17" t="s">
        <v>9</v>
      </c>
      <c r="E13" s="18" t="s">
        <v>35</v>
      </c>
      <c r="F13" s="18"/>
      <c r="G13" s="18"/>
      <c r="H13" s="18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38"/>
      <c r="Y13" s="33"/>
      <c r="Z13" s="148"/>
      <c r="AA13" s="33"/>
      <c r="AB13" s="155"/>
      <c r="AC13" s="19"/>
      <c r="AD13" s="19"/>
      <c r="AE13" s="19"/>
      <c r="AF13" s="19"/>
      <c r="AG13" s="19"/>
      <c r="AH13" s="19"/>
      <c r="AI13" s="19"/>
      <c r="AJ13" s="19"/>
      <c r="AK13" s="19"/>
      <c r="AL13" s="33"/>
      <c r="AM13" s="33"/>
      <c r="AN13" s="72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</row>
    <row r="14" spans="2:71" ht="30" x14ac:dyDescent="0.25">
      <c r="B14" s="181"/>
      <c r="C14" s="100" t="s">
        <v>62</v>
      </c>
      <c r="D14" s="8" t="s">
        <v>10</v>
      </c>
      <c r="E14" s="9" t="s">
        <v>63</v>
      </c>
      <c r="F14" s="9" t="s">
        <v>66</v>
      </c>
      <c r="G14" s="9" t="s">
        <v>67</v>
      </c>
      <c r="H14" s="9"/>
      <c r="I14" s="159">
        <f>+'input sheet'!G17</f>
        <v>25</v>
      </c>
      <c r="J14" s="159">
        <f>+'input sheet'!H17</f>
        <v>1</v>
      </c>
      <c r="K14" s="159">
        <f>+'input sheet'!I17</f>
        <v>5</v>
      </c>
      <c r="L14" s="57">
        <f>SUM(I14:K14)</f>
        <v>31</v>
      </c>
      <c r="M14" s="159">
        <f>+'input sheet'!K17</f>
        <v>0</v>
      </c>
      <c r="N14" s="159">
        <f>+'input sheet'!L17</f>
        <v>0</v>
      </c>
      <c r="O14" s="159">
        <f>+'input sheet'!M17</f>
        <v>0</v>
      </c>
      <c r="P14" s="57">
        <f>SUM(M14:O14)</f>
        <v>0</v>
      </c>
      <c r="Q14" s="159">
        <f>+'input sheet'!O17</f>
        <v>0</v>
      </c>
      <c r="R14" s="159">
        <f>+'input sheet'!P17</f>
        <v>0</v>
      </c>
      <c r="S14" s="159">
        <f>+'input sheet'!Q17</f>
        <v>0</v>
      </c>
      <c r="T14" s="57">
        <f>SUM(Q14:S14)</f>
        <v>0</v>
      </c>
      <c r="U14" s="159">
        <f>+'input sheet'!S17</f>
        <v>0</v>
      </c>
      <c r="V14" s="159">
        <f>+'input sheet'!T17</f>
        <v>0</v>
      </c>
      <c r="W14" s="159">
        <f>+'input sheet'!U17</f>
        <v>0</v>
      </c>
      <c r="X14" s="57">
        <f>SUM(U14:W14)</f>
        <v>0</v>
      </c>
      <c r="Y14" s="114"/>
      <c r="Z14" s="149">
        <f>+L14+P14+T14+X14</f>
        <v>31</v>
      </c>
      <c r="AA14" s="114"/>
      <c r="AB14" s="156"/>
      <c r="AC14" s="49">
        <f>+'input sheet'!AA17</f>
        <v>35</v>
      </c>
      <c r="AD14" s="49">
        <f>+AC14-L14</f>
        <v>4</v>
      </c>
      <c r="AE14" s="49">
        <f>+'input sheet'!AC17</f>
        <v>15</v>
      </c>
      <c r="AF14" s="49">
        <f>+AE14+AD14</f>
        <v>19</v>
      </c>
      <c r="AG14" s="49">
        <f>+'input sheet'!AE17</f>
        <v>25</v>
      </c>
      <c r="AH14" s="49">
        <v>25</v>
      </c>
      <c r="AI14" s="49">
        <f>+'input sheet'!AG17</f>
        <v>20</v>
      </c>
      <c r="AJ14" s="49">
        <f>+AI14+AH14</f>
        <v>45</v>
      </c>
      <c r="AK14" s="49">
        <f>+'input sheet'!AI17</f>
        <v>95</v>
      </c>
      <c r="AL14" s="163" t="s">
        <v>137</v>
      </c>
      <c r="AM14" s="33"/>
      <c r="AN14" s="19"/>
      <c r="AO14" s="71" t="s">
        <v>88</v>
      </c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</row>
    <row r="15" spans="2:71" ht="30" x14ac:dyDescent="0.25">
      <c r="B15" s="181"/>
      <c r="C15" s="100" t="s">
        <v>62</v>
      </c>
      <c r="D15" s="8" t="s">
        <v>11</v>
      </c>
      <c r="E15" s="9" t="s">
        <v>68</v>
      </c>
      <c r="F15" s="9" t="s">
        <v>69</v>
      </c>
      <c r="G15" s="9" t="s">
        <v>70</v>
      </c>
      <c r="H15" s="9"/>
      <c r="I15" s="159">
        <f>+'input sheet'!G18</f>
        <v>0</v>
      </c>
      <c r="J15" s="159">
        <f>+'input sheet'!H18</f>
        <v>0</v>
      </c>
      <c r="K15" s="159">
        <f>+'input sheet'!I18</f>
        <v>0</v>
      </c>
      <c r="L15" s="57">
        <f t="shared" ref="L15:L17" si="0">SUM(I15:K15)</f>
        <v>0</v>
      </c>
      <c r="M15" s="159">
        <f>+'input sheet'!K18</f>
        <v>5</v>
      </c>
      <c r="N15" s="159">
        <f>+'input sheet'!L18</f>
        <v>15</v>
      </c>
      <c r="O15" s="159">
        <f>+'input sheet'!M18</f>
        <v>20</v>
      </c>
      <c r="P15" s="57">
        <f t="shared" ref="P15:P17" si="1">SUM(M15:O15)</f>
        <v>40</v>
      </c>
      <c r="Q15" s="159">
        <f>+'input sheet'!O18</f>
        <v>0</v>
      </c>
      <c r="R15" s="159">
        <f>+'input sheet'!P18</f>
        <v>0</v>
      </c>
      <c r="S15" s="159">
        <f>+'input sheet'!Q18</f>
        <v>25</v>
      </c>
      <c r="T15" s="57">
        <f t="shared" ref="T15:T17" si="2">SUM(Q15:S15)</f>
        <v>25</v>
      </c>
      <c r="U15" s="159">
        <f>+'input sheet'!S18</f>
        <v>0</v>
      </c>
      <c r="V15" s="159">
        <f>+'input sheet'!T18</f>
        <v>10</v>
      </c>
      <c r="W15" s="159">
        <f>+'input sheet'!U18</f>
        <v>15</v>
      </c>
      <c r="X15" s="57">
        <f t="shared" ref="X15:X17" si="3">SUM(U15:W15)</f>
        <v>25</v>
      </c>
      <c r="Y15" s="114"/>
      <c r="Z15" s="149">
        <f t="shared" ref="Z15:Z17" si="4">+L15+P15+T15+X15</f>
        <v>90</v>
      </c>
      <c r="AA15" s="114"/>
      <c r="AB15" s="156"/>
      <c r="AC15" s="49">
        <f>+'input sheet'!AA18</f>
        <v>72</v>
      </c>
      <c r="AD15" s="49">
        <f t="shared" ref="AD15:AD17" si="5">+AC15-L15</f>
        <v>72</v>
      </c>
      <c r="AE15" s="49">
        <f>+'input sheet'!AC18</f>
        <v>80</v>
      </c>
      <c r="AF15" s="49">
        <f t="shared" ref="AF15:AF17" si="6">+AE15+AD15</f>
        <v>152</v>
      </c>
      <c r="AG15" s="49">
        <f>+'input sheet'!AE18</f>
        <v>85</v>
      </c>
      <c r="AH15" s="49">
        <v>25</v>
      </c>
      <c r="AI15" s="49">
        <f>+'input sheet'!AG18</f>
        <v>90</v>
      </c>
      <c r="AJ15" s="49">
        <f t="shared" ref="AJ15:AJ17" si="7">+AI15+AH15</f>
        <v>115</v>
      </c>
      <c r="AK15" s="49">
        <f>+'input sheet'!AI18</f>
        <v>327</v>
      </c>
      <c r="AL15" s="163" t="s">
        <v>137</v>
      </c>
      <c r="AM15" s="33"/>
      <c r="AN15" s="19">
        <v>90</v>
      </c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</row>
    <row r="16" spans="2:71" ht="30" x14ac:dyDescent="0.25">
      <c r="B16" s="181"/>
      <c r="C16" s="100" t="s">
        <v>62</v>
      </c>
      <c r="D16" s="8" t="s">
        <v>10</v>
      </c>
      <c r="E16" s="9" t="s">
        <v>138</v>
      </c>
      <c r="F16" s="9" t="s">
        <v>71</v>
      </c>
      <c r="G16" s="9" t="s">
        <v>72</v>
      </c>
      <c r="H16" s="9"/>
      <c r="I16" s="159">
        <f>+'input sheet'!G19</f>
        <v>25</v>
      </c>
      <c r="J16" s="159">
        <f>+'input sheet'!H19</f>
        <v>5</v>
      </c>
      <c r="K16" s="159">
        <f>+'input sheet'!I19</f>
        <v>5</v>
      </c>
      <c r="L16" s="57">
        <f t="shared" si="0"/>
        <v>35</v>
      </c>
      <c r="M16" s="159">
        <f>+'input sheet'!K19</f>
        <v>0</v>
      </c>
      <c r="N16" s="159">
        <f>+'input sheet'!L19</f>
        <v>30</v>
      </c>
      <c r="O16" s="159">
        <f>+'input sheet'!M19</f>
        <v>0</v>
      </c>
      <c r="P16" s="57">
        <f t="shared" si="1"/>
        <v>30</v>
      </c>
      <c r="Q16" s="159">
        <f>+'input sheet'!O19</f>
        <v>0</v>
      </c>
      <c r="R16" s="159">
        <f>+'input sheet'!P19</f>
        <v>0</v>
      </c>
      <c r="S16" s="159">
        <f>+'input sheet'!Q19</f>
        <v>0</v>
      </c>
      <c r="T16" s="57">
        <f t="shared" si="2"/>
        <v>0</v>
      </c>
      <c r="U16" s="159">
        <f>+'input sheet'!S19</f>
        <v>0</v>
      </c>
      <c r="V16" s="159">
        <f>+'input sheet'!T19</f>
        <v>0</v>
      </c>
      <c r="W16" s="159">
        <f>+'input sheet'!U19</f>
        <v>0</v>
      </c>
      <c r="X16" s="57">
        <f t="shared" si="3"/>
        <v>0</v>
      </c>
      <c r="Y16" s="114"/>
      <c r="Z16" s="149">
        <f t="shared" si="4"/>
        <v>65</v>
      </c>
      <c r="AA16" s="114"/>
      <c r="AB16" s="156"/>
      <c r="AC16" s="49">
        <f>+'input sheet'!AA19</f>
        <v>30</v>
      </c>
      <c r="AD16" s="49">
        <f t="shared" si="5"/>
        <v>-5</v>
      </c>
      <c r="AE16" s="49">
        <f>+'input sheet'!AC19</f>
        <v>0</v>
      </c>
      <c r="AF16" s="49">
        <f t="shared" si="6"/>
        <v>-5</v>
      </c>
      <c r="AG16" s="49">
        <f>+'input sheet'!AE19</f>
        <v>1</v>
      </c>
      <c r="AH16" s="49">
        <v>25</v>
      </c>
      <c r="AI16" s="49">
        <f>+'input sheet'!AG19</f>
        <v>2</v>
      </c>
      <c r="AJ16" s="49">
        <f t="shared" si="7"/>
        <v>27</v>
      </c>
      <c r="AK16" s="49">
        <f>+'input sheet'!AI19</f>
        <v>33</v>
      </c>
      <c r="AL16" s="163" t="s">
        <v>137</v>
      </c>
      <c r="AM16" s="33"/>
      <c r="AN16" s="19">
        <v>3</v>
      </c>
      <c r="AO16" s="71" t="s">
        <v>87</v>
      </c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</row>
    <row r="17" spans="2:71" ht="30" customHeight="1" x14ac:dyDescent="0.25">
      <c r="B17" s="181"/>
      <c r="C17" s="100" t="s">
        <v>62</v>
      </c>
      <c r="D17" s="8" t="s">
        <v>12</v>
      </c>
      <c r="E17" s="9" t="s">
        <v>73</v>
      </c>
      <c r="F17" s="9" t="s">
        <v>75</v>
      </c>
      <c r="G17" s="9" t="s">
        <v>74</v>
      </c>
      <c r="H17" s="9"/>
      <c r="I17" s="159">
        <f>+'input sheet'!G20</f>
        <v>0</v>
      </c>
      <c r="J17" s="159">
        <f>+'input sheet'!H20</f>
        <v>0</v>
      </c>
      <c r="K17" s="159">
        <f>+'input sheet'!I20</f>
        <v>0</v>
      </c>
      <c r="L17" s="57">
        <f t="shared" si="0"/>
        <v>0</v>
      </c>
      <c r="M17" s="159">
        <f>+'input sheet'!K20</f>
        <v>0</v>
      </c>
      <c r="N17" s="159">
        <f>+'input sheet'!L20</f>
        <v>0</v>
      </c>
      <c r="O17" s="159">
        <f>+'input sheet'!M20</f>
        <v>0</v>
      </c>
      <c r="P17" s="57">
        <f t="shared" si="1"/>
        <v>0</v>
      </c>
      <c r="Q17" s="159">
        <f>+'input sheet'!O20</f>
        <v>0</v>
      </c>
      <c r="R17" s="159">
        <f>+'input sheet'!P20</f>
        <v>150</v>
      </c>
      <c r="S17" s="159">
        <f>+'input sheet'!Q20</f>
        <v>100</v>
      </c>
      <c r="T17" s="57">
        <f t="shared" si="2"/>
        <v>250</v>
      </c>
      <c r="U17" s="159">
        <f>+'input sheet'!S20</f>
        <v>0</v>
      </c>
      <c r="V17" s="159">
        <f>+'input sheet'!T20</f>
        <v>0</v>
      </c>
      <c r="W17" s="159">
        <f>+'input sheet'!U20</f>
        <v>0</v>
      </c>
      <c r="X17" s="57">
        <f t="shared" si="3"/>
        <v>0</v>
      </c>
      <c r="Y17" s="114"/>
      <c r="Z17" s="149">
        <f t="shared" si="4"/>
        <v>250</v>
      </c>
      <c r="AA17" s="114"/>
      <c r="AB17" s="156"/>
      <c r="AC17" s="49">
        <f>+'input sheet'!AA20</f>
        <v>0</v>
      </c>
      <c r="AD17" s="49">
        <f t="shared" si="5"/>
        <v>0</v>
      </c>
      <c r="AE17" s="49">
        <f>+'input sheet'!AC20</f>
        <v>0</v>
      </c>
      <c r="AF17" s="49">
        <f t="shared" si="6"/>
        <v>0</v>
      </c>
      <c r="AG17" s="49">
        <f>+'input sheet'!AE20</f>
        <v>250</v>
      </c>
      <c r="AH17" s="49">
        <v>25</v>
      </c>
      <c r="AI17" s="49">
        <f>+'input sheet'!AG20</f>
        <v>250</v>
      </c>
      <c r="AJ17" s="49">
        <f t="shared" si="7"/>
        <v>275</v>
      </c>
      <c r="AK17" s="49">
        <f>+'input sheet'!AI20</f>
        <v>500</v>
      </c>
      <c r="AL17" s="163" t="s">
        <v>136</v>
      </c>
      <c r="AM17" s="33"/>
      <c r="AN17" s="19" t="s">
        <v>85</v>
      </c>
      <c r="AO17" s="71" t="s">
        <v>86</v>
      </c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</row>
    <row r="18" spans="2:71" x14ac:dyDescent="0.25">
      <c r="B18" s="181"/>
      <c r="C18" s="130"/>
      <c r="D18" s="131"/>
      <c r="E18" s="131"/>
      <c r="F18" s="131"/>
      <c r="G18" s="131"/>
      <c r="H18" s="131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0"/>
      <c r="Z18" s="167"/>
      <c r="AA18" s="160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1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</row>
    <row r="19" spans="2:71" ht="30" x14ac:dyDescent="0.25">
      <c r="B19" s="181"/>
      <c r="C19" s="100" t="s">
        <v>28</v>
      </c>
      <c r="D19" s="8" t="s">
        <v>10</v>
      </c>
      <c r="E19" s="9" t="s">
        <v>129</v>
      </c>
      <c r="F19" s="9"/>
      <c r="G19" s="9"/>
      <c r="H19" s="9"/>
      <c r="I19" s="159">
        <f>+'input sheet'!G22</f>
        <v>0</v>
      </c>
      <c r="J19" s="159">
        <f>+'input sheet'!H22</f>
        <v>0</v>
      </c>
      <c r="K19" s="159">
        <f>+'input sheet'!I22</f>
        <v>0</v>
      </c>
      <c r="L19" s="57">
        <f>SUM(I19:K19)</f>
        <v>0</v>
      </c>
      <c r="M19" s="159">
        <f>+'input sheet'!K22</f>
        <v>0</v>
      </c>
      <c r="N19" s="159">
        <f>+'input sheet'!L22</f>
        <v>0</v>
      </c>
      <c r="O19" s="159">
        <f>+'input sheet'!M22</f>
        <v>0</v>
      </c>
      <c r="P19" s="57">
        <f>SUM(M19:O19)</f>
        <v>0</v>
      </c>
      <c r="Q19" s="159">
        <f>+'input sheet'!O22</f>
        <v>0</v>
      </c>
      <c r="R19" s="159">
        <f>+'input sheet'!P22</f>
        <v>0</v>
      </c>
      <c r="S19" s="159">
        <f>+'input sheet'!Q22</f>
        <v>0</v>
      </c>
      <c r="T19" s="57">
        <f>SUM(Q19:S19)</f>
        <v>0</v>
      </c>
      <c r="U19" s="159">
        <f>+'input sheet'!S22</f>
        <v>0</v>
      </c>
      <c r="V19" s="159">
        <f>+'input sheet'!T22</f>
        <v>0</v>
      </c>
      <c r="W19" s="159">
        <f>+'input sheet'!U22</f>
        <v>0</v>
      </c>
      <c r="X19" s="139">
        <f>SUM(U19:W19)</f>
        <v>0</v>
      </c>
      <c r="Y19" s="114"/>
      <c r="Z19" s="149">
        <f>SUM(V19:X19)</f>
        <v>0</v>
      </c>
      <c r="AA19" s="114"/>
      <c r="AB19" s="156"/>
      <c r="AC19" s="49">
        <f>+'input sheet'!AA22</f>
        <v>5</v>
      </c>
      <c r="AD19" s="49">
        <f t="shared" ref="AD19:AD22" si="8">+AC19-L19</f>
        <v>5</v>
      </c>
      <c r="AE19" s="49">
        <f>+'input sheet'!AC22</f>
        <v>0</v>
      </c>
      <c r="AF19" s="49">
        <f t="shared" ref="AF19:AF22" si="9">+AE19+AD19</f>
        <v>5</v>
      </c>
      <c r="AG19" s="49">
        <f>+'input sheet'!AE22</f>
        <v>0</v>
      </c>
      <c r="AH19" s="49">
        <v>25</v>
      </c>
      <c r="AI19" s="49">
        <f>+'input sheet'!AG22</f>
        <v>0</v>
      </c>
      <c r="AJ19" s="49">
        <f t="shared" ref="AJ19:AJ22" si="10">+AI19+AH19</f>
        <v>25</v>
      </c>
      <c r="AK19" s="49">
        <f>+'input sheet'!AI22</f>
        <v>5</v>
      </c>
      <c r="AL19" s="163" t="s">
        <v>137</v>
      </c>
      <c r="AM19" s="33"/>
      <c r="AN19" s="34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</row>
    <row r="20" spans="2:71" ht="45" x14ac:dyDescent="0.25">
      <c r="B20" s="181"/>
      <c r="C20" s="100" t="s">
        <v>30</v>
      </c>
      <c r="D20" s="8" t="s">
        <v>11</v>
      </c>
      <c r="E20" s="9" t="s">
        <v>29</v>
      </c>
      <c r="F20" s="9"/>
      <c r="G20" s="9"/>
      <c r="H20" s="9"/>
      <c r="I20" s="159">
        <f>+'input sheet'!G23</f>
        <v>0</v>
      </c>
      <c r="J20" s="159">
        <f>+'input sheet'!H23</f>
        <v>0</v>
      </c>
      <c r="K20" s="159">
        <f>+'input sheet'!I23</f>
        <v>0</v>
      </c>
      <c r="L20" s="57">
        <f>SUM(I20:K20)</f>
        <v>0</v>
      </c>
      <c r="M20" s="159">
        <f>+'input sheet'!K23</f>
        <v>0</v>
      </c>
      <c r="N20" s="159">
        <f>+'input sheet'!L23</f>
        <v>0</v>
      </c>
      <c r="O20" s="159">
        <f>+'input sheet'!M23</f>
        <v>0</v>
      </c>
      <c r="P20" s="57">
        <f>SUM(M20:O20)</f>
        <v>0</v>
      </c>
      <c r="Q20" s="159">
        <f>+'input sheet'!O23</f>
        <v>0</v>
      </c>
      <c r="R20" s="159">
        <f>+'input sheet'!P23</f>
        <v>0</v>
      </c>
      <c r="S20" s="159">
        <f>+'input sheet'!Q23</f>
        <v>0</v>
      </c>
      <c r="T20" s="57">
        <f>SUM(Q20:S20)</f>
        <v>0</v>
      </c>
      <c r="U20" s="159">
        <f>+'input sheet'!S23</f>
        <v>263</v>
      </c>
      <c r="V20" s="159">
        <f>+'input sheet'!T23</f>
        <v>263</v>
      </c>
      <c r="W20" s="159">
        <f>+'input sheet'!U23</f>
        <v>0</v>
      </c>
      <c r="X20" s="139">
        <f>SUM(U20:W20)</f>
        <v>526</v>
      </c>
      <c r="Y20" s="114"/>
      <c r="Z20" s="149">
        <f>SUM(V20:X20)</f>
        <v>789</v>
      </c>
      <c r="AA20" s="114"/>
      <c r="AB20" s="156"/>
      <c r="AC20" s="49">
        <f>+'input sheet'!AA23</f>
        <v>285</v>
      </c>
      <c r="AD20" s="49">
        <f t="shared" si="8"/>
        <v>285</v>
      </c>
      <c r="AE20" s="49">
        <f>+'input sheet'!AC23</f>
        <v>290</v>
      </c>
      <c r="AF20" s="49">
        <f t="shared" si="9"/>
        <v>575</v>
      </c>
      <c r="AG20" s="49">
        <f>+'input sheet'!AE23</f>
        <v>295</v>
      </c>
      <c r="AH20" s="49">
        <v>25</v>
      </c>
      <c r="AI20" s="49">
        <f>+'input sheet'!AG23</f>
        <v>300</v>
      </c>
      <c r="AJ20" s="49">
        <f t="shared" si="10"/>
        <v>325</v>
      </c>
      <c r="AK20" s="49">
        <f>+'input sheet'!AI23</f>
        <v>300</v>
      </c>
      <c r="AL20" s="163" t="s">
        <v>137</v>
      </c>
      <c r="AM20" s="33"/>
      <c r="AN20" s="34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</row>
    <row r="21" spans="2:71" ht="30" x14ac:dyDescent="0.25">
      <c r="B21" s="181"/>
      <c r="C21" s="100" t="s">
        <v>30</v>
      </c>
      <c r="D21" s="8" t="s">
        <v>11</v>
      </c>
      <c r="E21" s="9" t="s">
        <v>60</v>
      </c>
      <c r="F21" s="9"/>
      <c r="G21" s="9"/>
      <c r="H21" s="9"/>
      <c r="I21" s="159">
        <f>+'input sheet'!G24</f>
        <v>0</v>
      </c>
      <c r="J21" s="159">
        <f>+'input sheet'!H24</f>
        <v>0</v>
      </c>
      <c r="K21" s="159">
        <f>+'input sheet'!I24</f>
        <v>0</v>
      </c>
      <c r="L21" s="57">
        <f>SUM(I21:K21)</f>
        <v>0</v>
      </c>
      <c r="M21" s="159">
        <f>+'input sheet'!K24</f>
        <v>0</v>
      </c>
      <c r="N21" s="159">
        <f>+'input sheet'!L24</f>
        <v>0</v>
      </c>
      <c r="O21" s="159">
        <f>+'input sheet'!M24</f>
        <v>0</v>
      </c>
      <c r="P21" s="57">
        <f>SUM(M21:O21)</f>
        <v>0</v>
      </c>
      <c r="Q21" s="159">
        <f>+'input sheet'!O24</f>
        <v>81</v>
      </c>
      <c r="R21" s="159">
        <f>+'input sheet'!P24</f>
        <v>81</v>
      </c>
      <c r="S21" s="159">
        <f>+'input sheet'!Q24</f>
        <v>81</v>
      </c>
      <c r="T21" s="57">
        <f>SUM(Q21:S21)</f>
        <v>243</v>
      </c>
      <c r="U21" s="159">
        <f>+'input sheet'!S24</f>
        <v>81</v>
      </c>
      <c r="V21" s="159">
        <f>+'input sheet'!T24</f>
        <v>0</v>
      </c>
      <c r="W21" s="159">
        <f>+'input sheet'!U24</f>
        <v>0</v>
      </c>
      <c r="X21" s="139">
        <f>SUM(U21:W21)</f>
        <v>81</v>
      </c>
      <c r="Y21" s="114"/>
      <c r="Z21" s="149">
        <f>SUM(V21:X21)</f>
        <v>81</v>
      </c>
      <c r="AA21" s="114"/>
      <c r="AB21" s="156"/>
      <c r="AC21" s="49">
        <f>+'input sheet'!AA24</f>
        <v>8</v>
      </c>
      <c r="AD21" s="49">
        <f t="shared" si="8"/>
        <v>8</v>
      </c>
      <c r="AE21" s="49">
        <f>+'input sheet'!AC24</f>
        <v>20</v>
      </c>
      <c r="AF21" s="49">
        <f t="shared" si="9"/>
        <v>28</v>
      </c>
      <c r="AG21" s="49">
        <f>+'input sheet'!AE24</f>
        <v>30</v>
      </c>
      <c r="AH21" s="49">
        <v>25</v>
      </c>
      <c r="AI21" s="49">
        <f>+'input sheet'!AG24</f>
        <v>40</v>
      </c>
      <c r="AJ21" s="49">
        <f t="shared" si="10"/>
        <v>65</v>
      </c>
      <c r="AK21" s="49">
        <f>+'input sheet'!AI24</f>
        <v>40</v>
      </c>
      <c r="AL21" s="163" t="s">
        <v>137</v>
      </c>
      <c r="AM21" s="33"/>
      <c r="AN21" s="34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</row>
    <row r="22" spans="2:71" ht="30" x14ac:dyDescent="0.25">
      <c r="B22" s="181"/>
      <c r="C22" s="100" t="s">
        <v>25</v>
      </c>
      <c r="D22" s="8" t="s">
        <v>12</v>
      </c>
      <c r="E22" s="9" t="s">
        <v>13</v>
      </c>
      <c r="F22" s="9"/>
      <c r="G22" s="9"/>
      <c r="H22" s="9"/>
      <c r="I22" s="159">
        <f>+'input sheet'!G25</f>
        <v>0</v>
      </c>
      <c r="J22" s="159">
        <f>+'input sheet'!H25</f>
        <v>0</v>
      </c>
      <c r="K22" s="159">
        <f>+'input sheet'!I25</f>
        <v>0</v>
      </c>
      <c r="L22" s="57">
        <f>SUM(I22:K22)</f>
        <v>0</v>
      </c>
      <c r="M22" s="159">
        <f>+'input sheet'!K25</f>
        <v>0</v>
      </c>
      <c r="N22" s="159">
        <f>+'input sheet'!L25</f>
        <v>0</v>
      </c>
      <c r="O22" s="159">
        <f>+'input sheet'!M25</f>
        <v>0</v>
      </c>
      <c r="P22" s="57">
        <f>SUM(M22:O22)</f>
        <v>0</v>
      </c>
      <c r="Q22" s="159">
        <f>+'input sheet'!O25</f>
        <v>0</v>
      </c>
      <c r="R22" s="159">
        <f>+'input sheet'!P25</f>
        <v>0</v>
      </c>
      <c r="S22" s="159">
        <f>+'input sheet'!Q25</f>
        <v>0</v>
      </c>
      <c r="T22" s="57">
        <f>SUM(Q22:S22)</f>
        <v>0</v>
      </c>
      <c r="U22" s="159">
        <f>+'input sheet'!S25</f>
        <v>0</v>
      </c>
      <c r="V22" s="159">
        <f>+'input sheet'!T25</f>
        <v>0</v>
      </c>
      <c r="W22" s="159">
        <f>+'input sheet'!U25</f>
        <v>0</v>
      </c>
      <c r="X22" s="139">
        <f>SUM(U22:W22)</f>
        <v>0</v>
      </c>
      <c r="Y22" s="114"/>
      <c r="Z22" s="149">
        <f>SUM(V22:X22)</f>
        <v>0</v>
      </c>
      <c r="AA22" s="114"/>
      <c r="AB22" s="156"/>
      <c r="AC22" s="49" t="str">
        <f>+'input sheet'!AA25</f>
        <v>R 500 m</v>
      </c>
      <c r="AD22" s="49" t="e">
        <f t="shared" si="8"/>
        <v>#VALUE!</v>
      </c>
      <c r="AE22" s="49">
        <f>+'input sheet'!AC25</f>
        <v>0</v>
      </c>
      <c r="AF22" s="49" t="e">
        <f t="shared" si="9"/>
        <v>#VALUE!</v>
      </c>
      <c r="AG22" s="49">
        <f>+'input sheet'!AE25</f>
        <v>0</v>
      </c>
      <c r="AH22" s="49">
        <v>25</v>
      </c>
      <c r="AI22" s="49">
        <f>+'input sheet'!AG25</f>
        <v>0</v>
      </c>
      <c r="AJ22" s="49">
        <f t="shared" si="10"/>
        <v>25</v>
      </c>
      <c r="AK22" s="49" t="str">
        <f>+'input sheet'!AI25</f>
        <v>R 500 m</v>
      </c>
      <c r="AL22" s="163" t="s">
        <v>137</v>
      </c>
      <c r="AM22" s="33"/>
      <c r="AN22" s="34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</row>
    <row r="23" spans="2:71" x14ac:dyDescent="0.25">
      <c r="C23" s="113"/>
      <c r="D23" s="113"/>
      <c r="E23" s="113"/>
      <c r="F23" s="113"/>
      <c r="G23" s="113"/>
      <c r="H23" s="113"/>
      <c r="I23" s="33"/>
      <c r="J23" s="33"/>
      <c r="K23" s="33"/>
      <c r="L23" s="114"/>
      <c r="M23" s="33"/>
      <c r="N23" s="33"/>
      <c r="O23" s="33"/>
      <c r="P23" s="114"/>
      <c r="Q23" s="33"/>
      <c r="R23" s="33"/>
      <c r="S23" s="33"/>
      <c r="T23" s="114"/>
      <c r="U23" s="33"/>
      <c r="V23" s="33"/>
      <c r="W23" s="33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60"/>
      <c r="AM23" s="33"/>
      <c r="AN23" s="33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</row>
    <row r="24" spans="2:71" x14ac:dyDescent="0.25">
      <c r="C24" s="189" t="s">
        <v>127</v>
      </c>
      <c r="D24" s="190"/>
      <c r="E24" s="124"/>
      <c r="F24" s="125"/>
      <c r="G24" s="125"/>
      <c r="H24" s="125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46"/>
      <c r="Z24" s="126"/>
      <c r="AA24" s="14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64"/>
      <c r="AM24" s="127"/>
      <c r="AN24" s="128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</row>
    <row r="25" spans="2:71" x14ac:dyDescent="0.25">
      <c r="C25" s="132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33"/>
      <c r="Z25" s="24"/>
      <c r="AA25" s="33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165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</row>
    <row r="26" spans="2:71" ht="29.25" customHeight="1" x14ac:dyDescent="0.25">
      <c r="B26" s="182" t="s">
        <v>127</v>
      </c>
      <c r="C26" s="100" t="s">
        <v>27</v>
      </c>
      <c r="D26" s="8" t="s">
        <v>11</v>
      </c>
      <c r="E26" s="16" t="s">
        <v>32</v>
      </c>
      <c r="F26" s="16"/>
      <c r="G26" s="16"/>
      <c r="H26" s="16"/>
      <c r="I26" s="54">
        <v>1772</v>
      </c>
      <c r="J26" s="54">
        <v>0</v>
      </c>
      <c r="K26" s="54">
        <v>2081</v>
      </c>
      <c r="L26" s="59">
        <f>SUM(I26:K26)</f>
        <v>3853</v>
      </c>
      <c r="M26" s="54">
        <v>1914</v>
      </c>
      <c r="N26" s="54">
        <v>459</v>
      </c>
      <c r="O26" s="54">
        <v>1112</v>
      </c>
      <c r="P26" s="60">
        <f>SUM(M26:O26)</f>
        <v>3485</v>
      </c>
      <c r="Q26" s="73">
        <v>666</v>
      </c>
      <c r="R26" s="73">
        <v>1340</v>
      </c>
      <c r="S26" s="73">
        <v>571</v>
      </c>
      <c r="T26" s="60">
        <f>SUM(Q26:S26)</f>
        <v>2577</v>
      </c>
      <c r="U26" s="73">
        <v>135</v>
      </c>
      <c r="V26" s="73">
        <v>606</v>
      </c>
      <c r="W26" s="55"/>
      <c r="X26" s="140">
        <f>SUM(U26:W26)</f>
        <v>741</v>
      </c>
      <c r="Y26" s="116"/>
      <c r="Z26" s="150">
        <f>SUM(V26:X26)</f>
        <v>1347</v>
      </c>
      <c r="AA26" s="116"/>
      <c r="AB26" s="157"/>
      <c r="AC26" s="53">
        <f>SUM(I26:K26)</f>
        <v>3853</v>
      </c>
      <c r="AD26" s="53"/>
      <c r="AE26" s="53">
        <f>SUM(M26:O26)</f>
        <v>3485</v>
      </c>
      <c r="AF26" s="53"/>
      <c r="AG26" s="53">
        <f>SUM(Q26:S26)</f>
        <v>2577</v>
      </c>
      <c r="AH26" s="53"/>
      <c r="AI26" s="53">
        <f>SUM(U26:W26)</f>
        <v>741</v>
      </c>
      <c r="AJ26" s="53"/>
      <c r="AK26" s="53">
        <f>SUM(AC26:AI26)</f>
        <v>10656</v>
      </c>
      <c r="AL26" s="163"/>
      <c r="AM26" s="33"/>
      <c r="AN26" s="34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</row>
    <row r="27" spans="2:71" ht="23.25" customHeight="1" x14ac:dyDescent="0.25">
      <c r="B27" s="182"/>
      <c r="C27" s="100" t="s">
        <v>27</v>
      </c>
      <c r="D27" s="8" t="s">
        <v>11</v>
      </c>
      <c r="E27" s="16" t="s">
        <v>33</v>
      </c>
      <c r="F27" s="16"/>
      <c r="G27" s="16"/>
      <c r="H27" s="16"/>
      <c r="I27" s="54">
        <v>0</v>
      </c>
      <c r="J27" s="54">
        <v>0</v>
      </c>
      <c r="K27" s="54">
        <v>0</v>
      </c>
      <c r="L27" s="59">
        <f>SUM(I27:K27)</f>
        <v>0</v>
      </c>
      <c r="M27" s="54">
        <v>120013</v>
      </c>
      <c r="N27" s="54">
        <v>3000</v>
      </c>
      <c r="O27" s="54">
        <v>114756</v>
      </c>
      <c r="P27" s="60">
        <f>SUM(M27:O27)</f>
        <v>237769</v>
      </c>
      <c r="Q27" s="73">
        <v>3000</v>
      </c>
      <c r="R27" s="73">
        <v>67802</v>
      </c>
      <c r="S27" s="73">
        <v>0</v>
      </c>
      <c r="T27" s="60">
        <f>SUM(Q27:S27)</f>
        <v>70802</v>
      </c>
      <c r="U27" s="73">
        <v>0</v>
      </c>
      <c r="V27" s="73">
        <v>213695</v>
      </c>
      <c r="W27" s="55"/>
      <c r="X27" s="140">
        <f t="shared" ref="X27:X28" si="11">SUM(U27:W27)</f>
        <v>213695</v>
      </c>
      <c r="Y27" s="116"/>
      <c r="Z27" s="150">
        <f>SUM(V27:X27)</f>
        <v>427390</v>
      </c>
      <c r="AA27" s="116"/>
      <c r="AB27" s="157"/>
      <c r="AC27" s="53">
        <f>SUM(I27:K27)</f>
        <v>0</v>
      </c>
      <c r="AD27" s="53"/>
      <c r="AE27" s="53">
        <f>SUM(M27:O27)</f>
        <v>237769</v>
      </c>
      <c r="AF27" s="53"/>
      <c r="AG27" s="53">
        <f>SUM(Q27:S27)</f>
        <v>70802</v>
      </c>
      <c r="AH27" s="53"/>
      <c r="AI27" s="53">
        <f>SUM(U27:W27)</f>
        <v>213695</v>
      </c>
      <c r="AJ27" s="53"/>
      <c r="AK27" s="53">
        <f>SUM(AC27:AI27)</f>
        <v>522266</v>
      </c>
      <c r="AL27" s="163"/>
      <c r="AM27" s="33"/>
      <c r="AN27" s="34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</row>
    <row r="28" spans="2:71" ht="36" customHeight="1" x14ac:dyDescent="0.25">
      <c r="B28" s="182"/>
      <c r="C28" s="120" t="s">
        <v>27</v>
      </c>
      <c r="D28" s="16" t="s">
        <v>11</v>
      </c>
      <c r="E28" s="16" t="s">
        <v>34</v>
      </c>
      <c r="F28" s="16"/>
      <c r="G28" s="16"/>
      <c r="H28" s="16"/>
      <c r="I28" s="54">
        <f>SUM(I26:I27)</f>
        <v>1772</v>
      </c>
      <c r="J28" s="54">
        <f>SUM(J26:J27)</f>
        <v>0</v>
      </c>
      <c r="K28" s="54">
        <f>SUM(K26:K27)</f>
        <v>2081</v>
      </c>
      <c r="L28" s="59">
        <f>SUM(I28:K28)</f>
        <v>3853</v>
      </c>
      <c r="M28" s="54">
        <f>SUM(M26:M27)</f>
        <v>121927</v>
      </c>
      <c r="N28" s="54">
        <f>SUM(N26:N27)</f>
        <v>3459</v>
      </c>
      <c r="O28" s="54">
        <f>SUM(O26:O27)</f>
        <v>115868</v>
      </c>
      <c r="P28" s="60">
        <f>SUM(M28:O28)</f>
        <v>241254</v>
      </c>
      <c r="Q28" s="60">
        <f>SUM(Q26:Q27)</f>
        <v>3666</v>
      </c>
      <c r="R28" s="60">
        <f>SUM(R26:R27)</f>
        <v>69142</v>
      </c>
      <c r="S28" s="60">
        <f>SUM(S26:S27)</f>
        <v>571</v>
      </c>
      <c r="T28" s="60">
        <f>SUM(Q28:S28)</f>
        <v>73379</v>
      </c>
      <c r="U28" s="73">
        <f>SUM(U26:U27)</f>
        <v>135</v>
      </c>
      <c r="V28" s="73">
        <f>SUM(V26:V27)</f>
        <v>214301</v>
      </c>
      <c r="W28" s="55"/>
      <c r="X28" s="140">
        <f t="shared" si="11"/>
        <v>214436</v>
      </c>
      <c r="Y28" s="116"/>
      <c r="Z28" s="150">
        <f>SUM(V28:X28)</f>
        <v>428737</v>
      </c>
      <c r="AA28" s="116"/>
      <c r="AB28" s="158"/>
      <c r="AC28" s="53">
        <f>SUM(I28:K28)</f>
        <v>3853</v>
      </c>
      <c r="AD28" s="53"/>
      <c r="AE28" s="53">
        <f>SUM(M28:O28)</f>
        <v>241254</v>
      </c>
      <c r="AF28" s="53"/>
      <c r="AG28" s="53">
        <f>SUM(Q28:S28)</f>
        <v>73379</v>
      </c>
      <c r="AH28" s="53"/>
      <c r="AI28" s="53">
        <f>SUM(U28:W28)</f>
        <v>214436</v>
      </c>
      <c r="AJ28" s="53"/>
      <c r="AK28" s="53">
        <f>SUM(AC28:AI28)</f>
        <v>532922</v>
      </c>
      <c r="AL28" s="163"/>
      <c r="AM28" s="33"/>
      <c r="AN28" s="34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</row>
    <row r="29" spans="2:71" x14ac:dyDescent="0.25">
      <c r="C29" s="113"/>
      <c r="D29" s="113"/>
      <c r="E29" s="113"/>
      <c r="F29" s="113"/>
      <c r="G29" s="113"/>
      <c r="H29" s="113"/>
      <c r="I29" s="116"/>
      <c r="J29" s="116"/>
      <c r="K29" s="116"/>
      <c r="L29" s="115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7"/>
      <c r="X29" s="116"/>
      <c r="Y29" s="116"/>
      <c r="Z29" s="116"/>
      <c r="AA29" s="116"/>
      <c r="AB29" s="117"/>
      <c r="AC29" s="115"/>
      <c r="AD29" s="115"/>
      <c r="AE29" s="115"/>
      <c r="AF29" s="115"/>
      <c r="AG29" s="115"/>
      <c r="AH29" s="115"/>
      <c r="AI29" s="115"/>
      <c r="AJ29" s="115"/>
      <c r="AK29" s="115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</row>
    <row r="30" spans="2:71" x14ac:dyDescent="0.25">
      <c r="C30" s="189" t="s">
        <v>128</v>
      </c>
      <c r="D30" s="190"/>
      <c r="E30" s="124"/>
      <c r="F30" s="125"/>
      <c r="G30" s="125"/>
      <c r="H30" s="125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46"/>
      <c r="Z30" s="126"/>
      <c r="AA30" s="14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7"/>
      <c r="AM30" s="127"/>
      <c r="AN30" s="128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</row>
    <row r="31" spans="2:71" x14ac:dyDescent="0.25">
      <c r="C31" s="133"/>
      <c r="D31" s="118"/>
      <c r="E31" s="118"/>
      <c r="F31" s="118"/>
      <c r="G31" s="118"/>
      <c r="H31" s="118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168" t="s">
        <v>47</v>
      </c>
      <c r="AL31" s="168" t="s">
        <v>48</v>
      </c>
      <c r="AM31" s="168" t="s">
        <v>49</v>
      </c>
      <c r="AN31" s="119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</row>
    <row r="32" spans="2:71" ht="30" x14ac:dyDescent="0.25">
      <c r="B32" s="182" t="s">
        <v>128</v>
      </c>
      <c r="C32" s="120" t="s">
        <v>26</v>
      </c>
      <c r="D32" s="92" t="s">
        <v>14</v>
      </c>
      <c r="E32" s="13" t="s">
        <v>15</v>
      </c>
      <c r="F32" s="13" t="s">
        <v>76</v>
      </c>
      <c r="G32" s="13" t="s">
        <v>77</v>
      </c>
      <c r="H32" s="13" t="s">
        <v>141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141"/>
      <c r="Y32" s="33"/>
      <c r="Z32" s="151"/>
      <c r="AA32" s="33"/>
      <c r="AB32" s="61"/>
      <c r="AC32" s="33"/>
      <c r="AD32" s="33"/>
      <c r="AE32" s="33"/>
      <c r="AF32" s="33"/>
      <c r="AG32" s="33"/>
      <c r="AH32" s="33"/>
      <c r="AI32" s="33"/>
      <c r="AJ32" s="33"/>
      <c r="AK32" s="49">
        <v>8</v>
      </c>
      <c r="AL32" s="49">
        <v>13</v>
      </c>
      <c r="AM32" s="49">
        <v>18</v>
      </c>
      <c r="AN32" s="49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</row>
    <row r="33" spans="2:71" ht="30" x14ac:dyDescent="0.25">
      <c r="B33" s="182"/>
      <c r="C33" s="100" t="s">
        <v>26</v>
      </c>
      <c r="D33" s="12" t="s">
        <v>10</v>
      </c>
      <c r="E33" s="11" t="s">
        <v>59</v>
      </c>
      <c r="F33" s="11" t="s">
        <v>78</v>
      </c>
      <c r="G33" s="11" t="s">
        <v>79</v>
      </c>
      <c r="H33" s="11" t="s">
        <v>142</v>
      </c>
      <c r="I33" s="13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41"/>
      <c r="Y33" s="33"/>
      <c r="Z33" s="151"/>
      <c r="AA33" s="33"/>
      <c r="AB33" s="61"/>
      <c r="AC33" s="33"/>
      <c r="AD33" s="33"/>
      <c r="AE33" s="33"/>
      <c r="AF33" s="33"/>
      <c r="AG33" s="33"/>
      <c r="AH33" s="33"/>
      <c r="AI33" s="33"/>
      <c r="AJ33" s="33"/>
      <c r="AK33" s="49">
        <v>4</v>
      </c>
      <c r="AL33" s="49">
        <v>8</v>
      </c>
      <c r="AM33" s="50">
        <v>12</v>
      </c>
      <c r="AN33" s="50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</row>
    <row r="34" spans="2:71" ht="30" x14ac:dyDescent="0.25">
      <c r="B34" s="182"/>
      <c r="C34" s="100" t="s">
        <v>26</v>
      </c>
      <c r="D34" s="14" t="s">
        <v>17</v>
      </c>
      <c r="E34" s="11" t="s">
        <v>61</v>
      </c>
      <c r="F34" s="11"/>
      <c r="G34" s="11" t="s">
        <v>80</v>
      </c>
      <c r="H34" s="11" t="s">
        <v>143</v>
      </c>
      <c r="I34" s="13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141"/>
      <c r="Y34" s="33"/>
      <c r="Z34" s="151"/>
      <c r="AA34" s="33"/>
      <c r="AB34" s="61"/>
      <c r="AC34" s="33"/>
      <c r="AD34" s="33"/>
      <c r="AE34" s="33"/>
      <c r="AF34" s="33"/>
      <c r="AG34" s="33"/>
      <c r="AH34" s="33"/>
      <c r="AI34" s="33"/>
      <c r="AJ34" s="33"/>
      <c r="AK34" s="49">
        <v>0</v>
      </c>
      <c r="AL34" s="49">
        <v>8</v>
      </c>
      <c r="AM34" s="50">
        <v>12</v>
      </c>
      <c r="AN34" s="50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</row>
    <row r="35" spans="2:71" ht="30" x14ac:dyDescent="0.25">
      <c r="B35" s="182"/>
      <c r="C35" s="100" t="s">
        <v>26</v>
      </c>
      <c r="D35" s="14" t="s">
        <v>11</v>
      </c>
      <c r="E35" s="11" t="s">
        <v>19</v>
      </c>
      <c r="F35" s="11" t="s">
        <v>82</v>
      </c>
      <c r="G35" s="11" t="s">
        <v>81</v>
      </c>
      <c r="H35" s="11" t="s">
        <v>144</v>
      </c>
      <c r="I35" s="13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141"/>
      <c r="Y35" s="33"/>
      <c r="Z35" s="151"/>
      <c r="AA35" s="33"/>
      <c r="AB35" s="61"/>
      <c r="AC35" s="33"/>
      <c r="AD35" s="33"/>
      <c r="AE35" s="33"/>
      <c r="AF35" s="33"/>
      <c r="AG35" s="33"/>
      <c r="AH35" s="33"/>
      <c r="AI35" s="33"/>
      <c r="AJ35" s="33"/>
      <c r="AK35" s="49">
        <v>1</v>
      </c>
      <c r="AL35" s="49">
        <v>1.2</v>
      </c>
      <c r="AM35" s="50">
        <v>1.3</v>
      </c>
      <c r="AN35" s="50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</row>
    <row r="36" spans="2:71" ht="24.75" customHeight="1" x14ac:dyDescent="0.25">
      <c r="B36" s="182"/>
      <c r="C36" s="100" t="s">
        <v>26</v>
      </c>
      <c r="D36" s="12" t="s">
        <v>20</v>
      </c>
      <c r="E36" s="11" t="s">
        <v>83</v>
      </c>
      <c r="F36" s="11"/>
      <c r="G36" s="11"/>
      <c r="H36" s="11">
        <v>5</v>
      </c>
      <c r="I36" s="13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141"/>
      <c r="Y36" s="33"/>
      <c r="Z36" s="151"/>
      <c r="AA36" s="33"/>
      <c r="AB36" s="61"/>
      <c r="AC36" s="33"/>
      <c r="AD36" s="33"/>
      <c r="AE36" s="33"/>
      <c r="AF36" s="33"/>
      <c r="AG36" s="33"/>
      <c r="AH36" s="33"/>
      <c r="AI36" s="33"/>
      <c r="AJ36" s="33"/>
      <c r="AK36" s="49">
        <v>0</v>
      </c>
      <c r="AL36" s="49">
        <v>1</v>
      </c>
      <c r="AM36" s="50">
        <v>3</v>
      </c>
      <c r="AN36" s="50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</row>
    <row r="37" spans="2:71" ht="21.75" customHeight="1" x14ac:dyDescent="0.25">
      <c r="B37" s="182"/>
      <c r="C37" s="100" t="s">
        <v>26</v>
      </c>
      <c r="D37" s="15" t="s">
        <v>22</v>
      </c>
      <c r="E37" s="11" t="s">
        <v>23</v>
      </c>
      <c r="F37" s="11"/>
      <c r="G37" s="11"/>
      <c r="H37" s="11"/>
      <c r="I37" s="13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141"/>
      <c r="Y37" s="33"/>
      <c r="Z37" s="151"/>
      <c r="AA37" s="33"/>
      <c r="AB37" s="61"/>
      <c r="AC37" s="33"/>
      <c r="AD37" s="33"/>
      <c r="AE37" s="33"/>
      <c r="AF37" s="33"/>
      <c r="AG37" s="33"/>
      <c r="AH37" s="33"/>
      <c r="AI37" s="33"/>
      <c r="AJ37" s="33"/>
      <c r="AK37" s="49">
        <v>1</v>
      </c>
      <c r="AL37" s="49">
        <v>3</v>
      </c>
      <c r="AM37" s="50">
        <v>5</v>
      </c>
      <c r="AN37" s="50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</row>
    <row r="38" spans="2:71" ht="27" customHeight="1" thickBot="1" x14ac:dyDescent="0.3">
      <c r="B38" s="182"/>
      <c r="C38" s="102" t="s">
        <v>26</v>
      </c>
      <c r="D38" s="44" t="s">
        <v>12</v>
      </c>
      <c r="E38" s="45" t="s">
        <v>24</v>
      </c>
      <c r="F38" s="45" t="str">
        <f>F17</f>
        <v>Private and public sector funding leveraged into township areas</v>
      </c>
      <c r="G38" s="45" t="str">
        <f>G17</f>
        <v>Letter of intent or other proof</v>
      </c>
      <c r="H38" s="45"/>
      <c r="I38" s="46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141"/>
      <c r="Y38" s="33"/>
      <c r="Z38" s="151"/>
      <c r="AA38" s="33"/>
      <c r="AB38" s="62"/>
      <c r="AC38" s="48"/>
      <c r="AD38" s="48"/>
      <c r="AE38" s="48"/>
      <c r="AF38" s="48"/>
      <c r="AG38" s="48"/>
      <c r="AH38" s="48"/>
      <c r="AI38" s="48"/>
      <c r="AJ38" s="48"/>
      <c r="AK38" s="51" t="s">
        <v>50</v>
      </c>
      <c r="AL38" s="51" t="s">
        <v>51</v>
      </c>
      <c r="AM38" s="52" t="s">
        <v>52</v>
      </c>
      <c r="AN38" s="52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</row>
    <row r="39" spans="2:71" x14ac:dyDescent="0.25">
      <c r="C39" s="26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33"/>
      <c r="Z39" s="24"/>
      <c r="AA39" s="33"/>
      <c r="AB39" s="63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</row>
    <row r="40" spans="2:71" x14ac:dyDescent="0.25">
      <c r="C40" s="10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33"/>
      <c r="Z40" s="24"/>
      <c r="AA40" s="33"/>
      <c r="AB40" s="63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</row>
    <row r="41" spans="2:71" hidden="1" x14ac:dyDescent="0.25">
      <c r="C41" s="101"/>
      <c r="D41" s="21"/>
      <c r="E41" s="22" t="s">
        <v>57</v>
      </c>
      <c r="F41" s="22"/>
      <c r="G41" s="22"/>
      <c r="H41" s="22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41"/>
      <c r="Y41" s="33"/>
      <c r="Z41" s="41"/>
      <c r="AA41" s="33"/>
      <c r="AB41" s="61"/>
      <c r="AC41" s="41"/>
      <c r="AD41" s="41"/>
      <c r="AE41" s="41"/>
      <c r="AF41" s="41"/>
      <c r="AG41" s="41"/>
      <c r="AH41" s="41"/>
      <c r="AI41" s="41"/>
      <c r="AJ41" s="41"/>
      <c r="AK41" s="56" t="s">
        <v>47</v>
      </c>
      <c r="AL41" s="20" t="s">
        <v>48</v>
      </c>
      <c r="AM41" s="162"/>
      <c r="AN41" s="42" t="s">
        <v>49</v>
      </c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</row>
    <row r="42" spans="2:71" ht="45" hidden="1" x14ac:dyDescent="0.25">
      <c r="C42" s="64"/>
      <c r="D42" s="65"/>
      <c r="E42" s="66" t="s">
        <v>58</v>
      </c>
      <c r="F42" s="66"/>
      <c r="G42" s="66"/>
      <c r="H42" s="66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142"/>
      <c r="Y42" s="33"/>
      <c r="Z42" s="152"/>
      <c r="AA42" s="33"/>
      <c r="AB42" s="143"/>
      <c r="AC42" s="67"/>
      <c r="AD42" s="67"/>
      <c r="AE42" s="67"/>
      <c r="AF42" s="67"/>
      <c r="AG42" s="67"/>
      <c r="AH42" s="67"/>
      <c r="AI42" s="67"/>
      <c r="AJ42" s="67"/>
      <c r="AK42" s="67"/>
      <c r="AL42" s="68"/>
      <c r="AM42" s="68"/>
      <c r="AN42" s="69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</row>
    <row r="43" spans="2:71" x14ac:dyDescent="0.25">
      <c r="C43" s="25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33"/>
      <c r="Z43" s="24"/>
      <c r="AA43" s="33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</row>
    <row r="44" spans="2:71" x14ac:dyDescent="0.25">
      <c r="C44" s="25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33"/>
      <c r="Z44" s="24"/>
      <c r="AA44" s="33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</row>
    <row r="45" spans="2:71" x14ac:dyDescent="0.25">
      <c r="C45" s="25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33"/>
      <c r="Z45" s="24"/>
      <c r="AA45" s="33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</row>
    <row r="46" spans="2:71" x14ac:dyDescent="0.25">
      <c r="C46" s="25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33"/>
      <c r="Z46" s="24"/>
      <c r="AA46" s="33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</row>
    <row r="47" spans="2:71" x14ac:dyDescent="0.25">
      <c r="C47" s="25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33"/>
      <c r="Z47" s="24"/>
      <c r="AA47" s="33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</row>
    <row r="48" spans="2:71" x14ac:dyDescent="0.25">
      <c r="C48" s="25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33"/>
      <c r="Z48" s="24"/>
      <c r="AA48" s="33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</row>
    <row r="49" spans="3:71" x14ac:dyDescent="0.25">
      <c r="C49" s="25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33"/>
      <c r="Z49" s="24"/>
      <c r="AA49" s="33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</row>
    <row r="50" spans="3:71" x14ac:dyDescent="0.25">
      <c r="C50" s="25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33"/>
      <c r="Z50" s="24"/>
      <c r="AA50" s="33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</row>
    <row r="51" spans="3:71" x14ac:dyDescent="0.25">
      <c r="C51" s="25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33"/>
      <c r="Z51" s="24"/>
      <c r="AA51" s="33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</row>
    <row r="52" spans="3:71" x14ac:dyDescent="0.25">
      <c r="C52" s="25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33"/>
      <c r="Z52" s="24"/>
      <c r="AA52" s="33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</row>
    <row r="53" spans="3:71" x14ac:dyDescent="0.25">
      <c r="C53" s="25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33"/>
      <c r="Z53" s="24"/>
      <c r="AA53" s="33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</row>
    <row r="54" spans="3:71" x14ac:dyDescent="0.25">
      <c r="C54" s="25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33"/>
      <c r="Z54" s="24"/>
      <c r="AA54" s="33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</row>
    <row r="55" spans="3:71" x14ac:dyDescent="0.25">
      <c r="C55" s="25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33"/>
      <c r="Z55" s="24"/>
      <c r="AA55" s="33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</row>
    <row r="56" spans="3:71" x14ac:dyDescent="0.25">
      <c r="C56" s="25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33"/>
      <c r="Z56" s="24"/>
      <c r="AA56" s="33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</row>
    <row r="57" spans="3:71" x14ac:dyDescent="0.25">
      <c r="C57" s="25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33"/>
      <c r="Z57" s="24"/>
      <c r="AA57" s="33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</row>
    <row r="58" spans="3:71" x14ac:dyDescent="0.25">
      <c r="C58" s="25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33"/>
      <c r="Z58" s="24"/>
      <c r="AA58" s="33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</row>
    <row r="59" spans="3:71" x14ac:dyDescent="0.25">
      <c r="C59" s="25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33"/>
      <c r="Z59" s="24"/>
      <c r="AA59" s="33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</row>
    <row r="60" spans="3:71" x14ac:dyDescent="0.25">
      <c r="C60" s="25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33"/>
      <c r="Z60" s="24"/>
      <c r="AA60" s="33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</row>
    <row r="61" spans="3:71" x14ac:dyDescent="0.25">
      <c r="C61" s="25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33"/>
      <c r="Z61" s="24"/>
      <c r="AA61" s="33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</row>
    <row r="62" spans="3:71" x14ac:dyDescent="0.25">
      <c r="C62" s="25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33"/>
      <c r="Z62" s="24"/>
      <c r="AA62" s="33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</row>
    <row r="63" spans="3:71" x14ac:dyDescent="0.25">
      <c r="C63" s="25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33"/>
      <c r="Z63" s="24"/>
      <c r="AA63" s="33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</row>
    <row r="64" spans="3:71" x14ac:dyDescent="0.25">
      <c r="C64" s="25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33"/>
      <c r="Z64" s="24"/>
      <c r="AA64" s="33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</row>
    <row r="65" spans="3:71" x14ac:dyDescent="0.25">
      <c r="C65" s="25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33"/>
      <c r="Z65" s="24"/>
      <c r="AA65" s="33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</row>
    <row r="66" spans="3:71" x14ac:dyDescent="0.25">
      <c r="C66" s="25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33"/>
      <c r="Z66" s="24"/>
      <c r="AA66" s="33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</row>
    <row r="67" spans="3:71" x14ac:dyDescent="0.25">
      <c r="C67" s="25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33"/>
      <c r="Z67" s="24"/>
      <c r="AA67" s="33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</row>
    <row r="68" spans="3:71" x14ac:dyDescent="0.25">
      <c r="C68" s="25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33"/>
      <c r="Z68" s="24"/>
      <c r="AA68" s="33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</row>
    <row r="69" spans="3:71" x14ac:dyDescent="0.25">
      <c r="C69" s="25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33"/>
      <c r="Z69" s="24"/>
      <c r="AA69" s="33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</row>
    <row r="70" spans="3:71" x14ac:dyDescent="0.25">
      <c r="C70" s="25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33"/>
      <c r="Z70" s="24"/>
      <c r="AA70" s="33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</row>
    <row r="71" spans="3:71" x14ac:dyDescent="0.25">
      <c r="C71" s="25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33"/>
      <c r="Z71" s="24"/>
      <c r="AA71" s="33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</row>
    <row r="72" spans="3:71" x14ac:dyDescent="0.25">
      <c r="C72" s="25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33"/>
      <c r="Z72" s="24"/>
      <c r="AA72" s="33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</row>
    <row r="73" spans="3:71" x14ac:dyDescent="0.25">
      <c r="C73" s="25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33"/>
      <c r="Z73" s="24"/>
      <c r="AA73" s="33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</row>
    <row r="74" spans="3:71" x14ac:dyDescent="0.25">
      <c r="C74" s="25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33"/>
      <c r="Z74" s="24"/>
      <c r="AA74" s="33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</row>
    <row r="75" spans="3:71" x14ac:dyDescent="0.25">
      <c r="C75" s="25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33"/>
      <c r="Z75" s="24"/>
      <c r="AA75" s="33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</row>
    <row r="76" spans="3:71" x14ac:dyDescent="0.25">
      <c r="C76" s="25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33"/>
      <c r="Z76" s="24"/>
      <c r="AA76" s="33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</row>
    <row r="77" spans="3:71" x14ac:dyDescent="0.25">
      <c r="C77" s="25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33"/>
      <c r="Z77" s="24"/>
      <c r="AA77" s="33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</row>
    <row r="78" spans="3:71" x14ac:dyDescent="0.25">
      <c r="C78" s="25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33"/>
      <c r="Z78" s="24"/>
      <c r="AA78" s="33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</row>
    <row r="79" spans="3:71" x14ac:dyDescent="0.25">
      <c r="C79" s="25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33"/>
      <c r="Z79" s="24"/>
      <c r="AA79" s="33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</row>
    <row r="80" spans="3:71" x14ac:dyDescent="0.25">
      <c r="C80" s="25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33"/>
      <c r="Z80" s="24"/>
      <c r="AA80" s="33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</row>
    <row r="81" spans="3:71" x14ac:dyDescent="0.25">
      <c r="C81" s="25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33"/>
      <c r="Z81" s="24"/>
      <c r="AA81" s="33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</row>
    <row r="82" spans="3:71" x14ac:dyDescent="0.25">
      <c r="C82" s="25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33"/>
      <c r="Z82" s="24"/>
      <c r="AA82" s="33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</row>
    <row r="83" spans="3:71" x14ac:dyDescent="0.25">
      <c r="C83" s="25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33"/>
      <c r="Z83" s="24"/>
      <c r="AA83" s="33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</row>
    <row r="84" spans="3:71" x14ac:dyDescent="0.25">
      <c r="C84" s="25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33"/>
      <c r="Z84" s="24"/>
      <c r="AA84" s="33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</row>
    <row r="85" spans="3:71" x14ac:dyDescent="0.25">
      <c r="C85" s="25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33"/>
      <c r="Z85" s="24"/>
      <c r="AA85" s="33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</row>
    <row r="86" spans="3:71" x14ac:dyDescent="0.25">
      <c r="C86" s="25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33"/>
      <c r="Z86" s="24"/>
      <c r="AA86" s="33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</row>
    <row r="87" spans="3:71" x14ac:dyDescent="0.25">
      <c r="C87" s="25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33"/>
      <c r="Z87" s="24"/>
      <c r="AA87" s="33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</row>
    <row r="88" spans="3:71" x14ac:dyDescent="0.25">
      <c r="C88" s="25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33"/>
      <c r="Z88" s="24"/>
      <c r="AA88" s="33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</row>
    <row r="89" spans="3:71" x14ac:dyDescent="0.25">
      <c r="C89" s="25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33"/>
      <c r="Z89" s="24"/>
      <c r="AA89" s="33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</row>
    <row r="90" spans="3:71" x14ac:dyDescent="0.25">
      <c r="C90" s="25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33"/>
      <c r="Z90" s="24"/>
      <c r="AA90" s="33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</row>
    <row r="91" spans="3:71" x14ac:dyDescent="0.25">
      <c r="C91" s="25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33"/>
      <c r="Z91" s="24"/>
      <c r="AA91" s="33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</row>
    <row r="92" spans="3:71" x14ac:dyDescent="0.25">
      <c r="C92" s="25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33"/>
      <c r="Z92" s="24"/>
      <c r="AA92" s="33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</row>
    <row r="93" spans="3:71" x14ac:dyDescent="0.25">
      <c r="C93" s="25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33"/>
      <c r="Z93" s="24"/>
      <c r="AA93" s="33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</row>
    <row r="94" spans="3:71" x14ac:dyDescent="0.25">
      <c r="C94" s="25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33"/>
      <c r="Z94" s="24"/>
      <c r="AA94" s="33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</row>
    <row r="95" spans="3:71" x14ac:dyDescent="0.25">
      <c r="C95" s="25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33"/>
      <c r="Z95" s="24"/>
      <c r="AA95" s="33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</row>
    <row r="96" spans="3:71" x14ac:dyDescent="0.25">
      <c r="C96" s="25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33"/>
      <c r="Z96" s="24"/>
      <c r="AA96" s="33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</row>
    <row r="97" spans="3:71" x14ac:dyDescent="0.25">
      <c r="C97" s="25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33"/>
      <c r="Z97" s="24"/>
      <c r="AA97" s="33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</row>
    <row r="98" spans="3:71" x14ac:dyDescent="0.25">
      <c r="C98" s="25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33"/>
      <c r="Z98" s="24"/>
      <c r="AA98" s="33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</row>
    <row r="99" spans="3:71" x14ac:dyDescent="0.25">
      <c r="C99" s="25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33"/>
      <c r="Z99" s="24"/>
      <c r="AA99" s="33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</row>
    <row r="100" spans="3:71" x14ac:dyDescent="0.25">
      <c r="C100" s="25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33"/>
      <c r="Z100" s="24"/>
      <c r="AA100" s="33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</row>
    <row r="101" spans="3:71" x14ac:dyDescent="0.25">
      <c r="C101" s="25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33"/>
      <c r="Z101" s="24"/>
      <c r="AA101" s="33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</row>
    <row r="102" spans="3:71" x14ac:dyDescent="0.25">
      <c r="C102" s="25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33"/>
      <c r="Z102" s="24"/>
      <c r="AA102" s="33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</row>
    <row r="103" spans="3:71" x14ac:dyDescent="0.25">
      <c r="C103" s="25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33"/>
      <c r="Z103" s="24"/>
      <c r="AA103" s="33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</row>
    <row r="104" spans="3:71" x14ac:dyDescent="0.25">
      <c r="C104" s="25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33"/>
      <c r="Z104" s="24"/>
      <c r="AA104" s="33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</row>
    <row r="105" spans="3:71" x14ac:dyDescent="0.25">
      <c r="C105" s="25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33"/>
      <c r="Z105" s="24"/>
      <c r="AA105" s="33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</row>
    <row r="106" spans="3:71" x14ac:dyDescent="0.25">
      <c r="C106" s="25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33"/>
      <c r="Z106" s="24"/>
      <c r="AA106" s="33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</row>
    <row r="107" spans="3:71" x14ac:dyDescent="0.25">
      <c r="C107" s="25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33"/>
      <c r="Z107" s="24"/>
      <c r="AA107" s="33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</row>
    <row r="108" spans="3:71" x14ac:dyDescent="0.25">
      <c r="C108" s="25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33"/>
      <c r="Z108" s="24"/>
      <c r="AA108" s="33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</row>
    <row r="109" spans="3:71" x14ac:dyDescent="0.25">
      <c r="C109" s="25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33"/>
      <c r="Z109" s="24"/>
      <c r="AA109" s="33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</row>
    <row r="110" spans="3:71" x14ac:dyDescent="0.25">
      <c r="C110" s="25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33"/>
      <c r="Z110" s="24"/>
      <c r="AA110" s="33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</row>
    <row r="111" spans="3:71" x14ac:dyDescent="0.25">
      <c r="C111" s="25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33"/>
      <c r="Z111" s="24"/>
      <c r="AA111" s="33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</row>
    <row r="112" spans="3:71" x14ac:dyDescent="0.25">
      <c r="C112" s="25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33"/>
      <c r="Z112" s="24"/>
      <c r="AA112" s="33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</row>
    <row r="113" spans="3:71" x14ac:dyDescent="0.25">
      <c r="C113" s="25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33"/>
      <c r="Z113" s="24"/>
      <c r="AA113" s="33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</row>
    <row r="114" spans="3:71" x14ac:dyDescent="0.25">
      <c r="C114" s="25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33"/>
      <c r="Z114" s="24"/>
      <c r="AA114" s="33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</row>
    <row r="115" spans="3:71" x14ac:dyDescent="0.25">
      <c r="C115" s="25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33"/>
      <c r="Z115" s="24"/>
      <c r="AA115" s="33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</row>
    <row r="116" spans="3:71" x14ac:dyDescent="0.25">
      <c r="C116" s="25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33"/>
      <c r="Z116" s="24"/>
      <c r="AA116" s="33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</row>
    <row r="117" spans="3:71" x14ac:dyDescent="0.25">
      <c r="C117" s="25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33"/>
      <c r="Z117" s="24"/>
      <c r="AA117" s="33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</row>
    <row r="118" spans="3:71" x14ac:dyDescent="0.25">
      <c r="C118" s="25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33"/>
      <c r="Z118" s="24"/>
      <c r="AA118" s="33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</row>
    <row r="119" spans="3:71" x14ac:dyDescent="0.25">
      <c r="C119" s="25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33"/>
      <c r="Z119" s="24"/>
      <c r="AA119" s="33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</row>
    <row r="120" spans="3:71" x14ac:dyDescent="0.25">
      <c r="C120" s="25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33"/>
      <c r="Z120" s="24"/>
      <c r="AA120" s="33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</row>
    <row r="121" spans="3:71" x14ac:dyDescent="0.25">
      <c r="C121" s="25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33"/>
      <c r="Z121" s="24"/>
      <c r="AA121" s="33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</row>
    <row r="122" spans="3:71" x14ac:dyDescent="0.25">
      <c r="C122" s="25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33"/>
      <c r="Z122" s="24"/>
      <c r="AA122" s="33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</row>
    <row r="123" spans="3:71" x14ac:dyDescent="0.25">
      <c r="C123" s="25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33"/>
      <c r="Z123" s="24"/>
      <c r="AA123" s="33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</row>
    <row r="124" spans="3:71" x14ac:dyDescent="0.25">
      <c r="C124" s="25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33"/>
      <c r="Z124" s="24"/>
      <c r="AA124" s="33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</row>
    <row r="125" spans="3:71" x14ac:dyDescent="0.25">
      <c r="C125" s="25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33"/>
      <c r="Z125" s="24"/>
      <c r="AA125" s="33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</row>
    <row r="126" spans="3:71" x14ac:dyDescent="0.25">
      <c r="C126" s="25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33"/>
      <c r="Z126" s="24"/>
      <c r="AA126" s="33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</row>
    <row r="127" spans="3:71" x14ac:dyDescent="0.25">
      <c r="C127" s="25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33"/>
      <c r="Z127" s="24"/>
      <c r="AA127" s="33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</row>
    <row r="128" spans="3:71" x14ac:dyDescent="0.25">
      <c r="C128" s="25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33"/>
      <c r="Z128" s="24"/>
      <c r="AA128" s="33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</row>
    <row r="129" spans="3:71" x14ac:dyDescent="0.25">
      <c r="C129" s="25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33"/>
      <c r="Z129" s="24"/>
      <c r="AA129" s="33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</row>
    <row r="130" spans="3:71" x14ac:dyDescent="0.25">
      <c r="C130" s="25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33"/>
      <c r="Z130" s="24"/>
      <c r="AA130" s="33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</row>
    <row r="131" spans="3:71" x14ac:dyDescent="0.25">
      <c r="C131" s="25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33"/>
      <c r="Z131" s="24"/>
      <c r="AA131" s="33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</row>
    <row r="132" spans="3:71" x14ac:dyDescent="0.25">
      <c r="C132" s="25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33"/>
      <c r="Z132" s="24"/>
      <c r="AA132" s="33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</row>
    <row r="133" spans="3:71" x14ac:dyDescent="0.25">
      <c r="C133" s="25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33"/>
      <c r="Z133" s="24"/>
      <c r="AA133" s="33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</row>
    <row r="134" spans="3:71" x14ac:dyDescent="0.25">
      <c r="C134" s="25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33"/>
      <c r="Z134" s="24"/>
      <c r="AA134" s="33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</row>
    <row r="135" spans="3:71" x14ac:dyDescent="0.25">
      <c r="C135" s="25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33"/>
      <c r="Z135" s="24"/>
      <c r="AA135" s="33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</row>
    <row r="136" spans="3:71" x14ac:dyDescent="0.25">
      <c r="C136" s="25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33"/>
      <c r="Z136" s="24"/>
      <c r="AA136" s="33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</row>
    <row r="137" spans="3:71" x14ac:dyDescent="0.25">
      <c r="C137" s="25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33"/>
      <c r="Z137" s="24"/>
      <c r="AA137" s="33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</row>
    <row r="138" spans="3:71" x14ac:dyDescent="0.25">
      <c r="C138" s="25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33"/>
      <c r="Z138" s="24"/>
      <c r="AA138" s="33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</row>
    <row r="139" spans="3:71" x14ac:dyDescent="0.25">
      <c r="C139" s="25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33"/>
      <c r="Z139" s="24"/>
      <c r="AA139" s="33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</row>
    <row r="140" spans="3:71" x14ac:dyDescent="0.25">
      <c r="C140" s="25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33"/>
      <c r="Z140" s="24"/>
      <c r="AA140" s="33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</row>
    <row r="141" spans="3:71" x14ac:dyDescent="0.25">
      <c r="C141" s="25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33"/>
      <c r="Z141" s="24"/>
      <c r="AA141" s="33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</row>
    <row r="142" spans="3:71" x14ac:dyDescent="0.25">
      <c r="C142" s="25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33"/>
      <c r="Z142" s="24"/>
      <c r="AA142" s="33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</row>
    <row r="143" spans="3:71" x14ac:dyDescent="0.25">
      <c r="C143" s="25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33"/>
      <c r="Z143" s="24"/>
      <c r="AA143" s="33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</row>
    <row r="144" spans="3:71" x14ac:dyDescent="0.25">
      <c r="C144" s="25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33"/>
      <c r="Z144" s="24"/>
      <c r="AA144" s="33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</row>
    <row r="145" spans="3:71" x14ac:dyDescent="0.25">
      <c r="C145" s="25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33"/>
      <c r="Z145" s="24"/>
      <c r="AA145" s="33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</row>
    <row r="146" spans="3:71" x14ac:dyDescent="0.25">
      <c r="C146" s="25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33"/>
      <c r="Z146" s="24"/>
      <c r="AA146" s="33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</row>
    <row r="147" spans="3:71" x14ac:dyDescent="0.25">
      <c r="C147" s="25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33"/>
      <c r="Z147" s="24"/>
      <c r="AA147" s="33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</row>
    <row r="148" spans="3:71" x14ac:dyDescent="0.25">
      <c r="C148" s="25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33"/>
      <c r="Z148" s="24"/>
      <c r="AA148" s="33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</row>
    <row r="149" spans="3:71" x14ac:dyDescent="0.25">
      <c r="C149" s="25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33"/>
      <c r="Z149" s="24"/>
      <c r="AA149" s="33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</row>
    <row r="150" spans="3:71" x14ac:dyDescent="0.25">
      <c r="C150" s="25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33"/>
      <c r="Z150" s="24"/>
      <c r="AA150" s="33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</row>
    <row r="151" spans="3:71" x14ac:dyDescent="0.25">
      <c r="C151" s="25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33"/>
      <c r="Z151" s="24"/>
      <c r="AA151" s="33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</row>
    <row r="152" spans="3:71" x14ac:dyDescent="0.25">
      <c r="C152" s="25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33"/>
      <c r="Z152" s="24"/>
      <c r="AA152" s="33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</row>
    <row r="153" spans="3:71" x14ac:dyDescent="0.25">
      <c r="C153" s="25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33"/>
      <c r="Z153" s="24"/>
      <c r="AA153" s="33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</row>
    <row r="154" spans="3:71" x14ac:dyDescent="0.25">
      <c r="C154" s="25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33"/>
      <c r="Z154" s="24"/>
      <c r="AA154" s="33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</row>
    <row r="155" spans="3:71" x14ac:dyDescent="0.25">
      <c r="C155" s="25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33"/>
      <c r="Z155" s="24"/>
      <c r="AA155" s="33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</row>
    <row r="156" spans="3:71" x14ac:dyDescent="0.25">
      <c r="C156" s="25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33"/>
      <c r="Z156" s="24"/>
      <c r="AA156" s="33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</row>
    <row r="157" spans="3:71" x14ac:dyDescent="0.25">
      <c r="C157" s="25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33"/>
      <c r="Z157" s="24"/>
      <c r="AA157" s="33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</row>
    <row r="158" spans="3:71" x14ac:dyDescent="0.25">
      <c r="C158" s="25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33"/>
      <c r="Z158" s="24"/>
      <c r="AA158" s="33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</row>
    <row r="159" spans="3:71" x14ac:dyDescent="0.25">
      <c r="C159" s="25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33"/>
      <c r="Z159" s="24"/>
      <c r="AA159" s="33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</row>
    <row r="160" spans="3:71" x14ac:dyDescent="0.25">
      <c r="C160" s="25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33"/>
      <c r="Z160" s="24"/>
      <c r="AA160" s="33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</row>
    <row r="161" spans="3:71" x14ac:dyDescent="0.25">
      <c r="C161" s="25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33"/>
      <c r="Z161" s="24"/>
      <c r="AA161" s="33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</row>
    <row r="162" spans="3:71" x14ac:dyDescent="0.25">
      <c r="C162" s="25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33"/>
      <c r="Z162" s="24"/>
      <c r="AA162" s="33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</row>
    <row r="163" spans="3:71" x14ac:dyDescent="0.25">
      <c r="C163" s="25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33"/>
      <c r="Z163" s="24"/>
      <c r="AA163" s="33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</row>
    <row r="164" spans="3:71" x14ac:dyDescent="0.25">
      <c r="C164" s="25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33"/>
      <c r="Z164" s="24"/>
      <c r="AA164" s="33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</row>
    <row r="165" spans="3:71" x14ac:dyDescent="0.25">
      <c r="C165" s="25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33"/>
      <c r="Z165" s="24"/>
      <c r="AA165" s="33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</row>
    <row r="166" spans="3:71" x14ac:dyDescent="0.25">
      <c r="C166" s="25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33"/>
      <c r="Z166" s="24"/>
      <c r="AA166" s="33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</row>
    <row r="167" spans="3:71" x14ac:dyDescent="0.25">
      <c r="C167" s="25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33"/>
      <c r="Z167" s="24"/>
      <c r="AA167" s="33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</row>
    <row r="168" spans="3:71" x14ac:dyDescent="0.25">
      <c r="C168" s="25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33"/>
      <c r="Z168" s="24"/>
      <c r="AA168" s="33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</row>
    <row r="169" spans="3:71" x14ac:dyDescent="0.25">
      <c r="C169" s="25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33"/>
      <c r="Z169" s="24"/>
      <c r="AA169" s="33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</row>
    <row r="170" spans="3:71" x14ac:dyDescent="0.25">
      <c r="C170" s="25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33"/>
      <c r="Z170" s="24"/>
      <c r="AA170" s="33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</row>
    <row r="171" spans="3:71" x14ac:dyDescent="0.25">
      <c r="C171" s="25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33"/>
      <c r="Z171" s="24"/>
      <c r="AA171" s="33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</row>
    <row r="172" spans="3:71" x14ac:dyDescent="0.25">
      <c r="C172" s="25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33"/>
      <c r="Z172" s="24"/>
      <c r="AA172" s="33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</row>
    <row r="173" spans="3:71" x14ac:dyDescent="0.25">
      <c r="C173" s="25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33"/>
      <c r="Z173" s="24"/>
      <c r="AA173" s="33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</row>
    <row r="174" spans="3:71" x14ac:dyDescent="0.25">
      <c r="C174" s="25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33"/>
      <c r="Z174" s="24"/>
      <c r="AA174" s="33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</row>
    <row r="175" spans="3:71" x14ac:dyDescent="0.25">
      <c r="C175" s="25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33"/>
      <c r="Z175" s="24"/>
      <c r="AA175" s="33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</row>
    <row r="176" spans="3:71" x14ac:dyDescent="0.25">
      <c r="C176" s="25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33"/>
      <c r="Z176" s="24"/>
      <c r="AA176" s="33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</row>
    <row r="177" spans="3:71" x14ac:dyDescent="0.25">
      <c r="C177" s="25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33"/>
      <c r="Z177" s="24"/>
      <c r="AA177" s="33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</row>
    <row r="178" spans="3:71" x14ac:dyDescent="0.25">
      <c r="C178" s="25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33"/>
      <c r="Z178" s="24"/>
      <c r="AA178" s="33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</row>
    <row r="179" spans="3:71" x14ac:dyDescent="0.25">
      <c r="C179" s="25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33"/>
      <c r="Z179" s="24"/>
      <c r="AA179" s="33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</row>
    <row r="180" spans="3:71" x14ac:dyDescent="0.25">
      <c r="C180" s="25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33"/>
      <c r="Z180" s="24"/>
      <c r="AA180" s="33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</row>
    <row r="181" spans="3:71" x14ac:dyDescent="0.25">
      <c r="C181" s="25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33"/>
      <c r="Z181" s="24"/>
      <c r="AA181" s="33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</row>
    <row r="182" spans="3:71" x14ac:dyDescent="0.25">
      <c r="C182" s="25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33"/>
      <c r="Z182" s="24"/>
      <c r="AA182" s="33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</row>
    <row r="183" spans="3:71" x14ac:dyDescent="0.25">
      <c r="C183" s="25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33"/>
      <c r="Z183" s="24"/>
      <c r="AA183" s="33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</row>
    <row r="184" spans="3:71" x14ac:dyDescent="0.25">
      <c r="C184" s="25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33"/>
      <c r="Z184" s="24"/>
      <c r="AA184" s="33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</row>
    <row r="185" spans="3:71" x14ac:dyDescent="0.25">
      <c r="C185" s="25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33"/>
      <c r="Z185" s="24"/>
      <c r="AA185" s="33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</row>
    <row r="186" spans="3:71" x14ac:dyDescent="0.25">
      <c r="C186" s="25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33"/>
      <c r="Z186" s="24"/>
      <c r="AA186" s="33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</row>
    <row r="187" spans="3:71" x14ac:dyDescent="0.25">
      <c r="C187" s="25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33"/>
      <c r="Z187" s="24"/>
      <c r="AA187" s="33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</row>
    <row r="188" spans="3:71" x14ac:dyDescent="0.25">
      <c r="C188" s="5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33"/>
      <c r="Z188" s="6"/>
      <c r="AA188" s="33"/>
      <c r="AB188" s="63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</row>
    <row r="189" spans="3:71" x14ac:dyDescent="0.25">
      <c r="C189" s="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33"/>
      <c r="Z189" s="6"/>
      <c r="AA189" s="33"/>
      <c r="AB189" s="63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</row>
    <row r="190" spans="3:71" x14ac:dyDescent="0.25">
      <c r="C190" s="5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33"/>
      <c r="Z190" s="6"/>
      <c r="AA190" s="33"/>
      <c r="AB190" s="63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</row>
    <row r="191" spans="3:71" x14ac:dyDescent="0.25">
      <c r="C191" s="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33"/>
      <c r="Z191" s="6"/>
      <c r="AA191" s="33"/>
      <c r="AB191" s="63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</row>
    <row r="192" spans="3:71" x14ac:dyDescent="0.25"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33"/>
      <c r="Z192" s="6"/>
      <c r="AA192" s="33"/>
      <c r="AB192" s="63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</row>
    <row r="193" spans="3:71" x14ac:dyDescent="0.25">
      <c r="C193" s="5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33"/>
      <c r="Z193" s="6"/>
      <c r="AA193" s="33"/>
      <c r="AB193" s="63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</row>
    <row r="194" spans="3:71" x14ac:dyDescent="0.25">
      <c r="C194" s="5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33"/>
      <c r="Z194" s="6"/>
      <c r="AA194" s="33"/>
      <c r="AB194" s="63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</row>
    <row r="195" spans="3:71" x14ac:dyDescent="0.25">
      <c r="C195" s="5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33"/>
      <c r="Z195" s="6"/>
      <c r="AA195" s="33"/>
      <c r="AB195" s="63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</row>
    <row r="196" spans="3:71" x14ac:dyDescent="0.25">
      <c r="C196" s="5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33"/>
      <c r="Z196" s="6"/>
      <c r="AA196" s="33"/>
      <c r="AB196" s="63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</row>
    <row r="197" spans="3:71" x14ac:dyDescent="0.25"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33"/>
      <c r="Z197" s="6"/>
      <c r="AA197" s="33"/>
      <c r="AB197" s="63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</row>
    <row r="198" spans="3:71" x14ac:dyDescent="0.25"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33"/>
      <c r="Z198" s="6"/>
      <c r="AA198" s="33"/>
      <c r="AB198" s="63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</row>
    <row r="199" spans="3:71" x14ac:dyDescent="0.25">
      <c r="C199" s="5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33"/>
      <c r="Z199" s="6"/>
      <c r="AA199" s="33"/>
      <c r="AB199" s="63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</row>
    <row r="200" spans="3:71" x14ac:dyDescent="0.25"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33"/>
      <c r="Z200" s="6"/>
      <c r="AA200" s="33"/>
      <c r="AB200" s="63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</row>
    <row r="201" spans="3:71" x14ac:dyDescent="0.25">
      <c r="C201" s="5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33"/>
      <c r="Z201" s="6"/>
      <c r="AA201" s="33"/>
      <c r="AB201" s="63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</row>
    <row r="202" spans="3:71" x14ac:dyDescent="0.25">
      <c r="C202" s="5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33"/>
      <c r="Z202" s="6"/>
      <c r="AA202" s="33"/>
      <c r="AB202" s="63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</row>
    <row r="203" spans="3:71" x14ac:dyDescent="0.25"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33"/>
      <c r="Z203" s="6"/>
      <c r="AA203" s="33"/>
      <c r="AB203" s="63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</row>
    <row r="204" spans="3:71" x14ac:dyDescent="0.25"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33"/>
      <c r="Z204" s="6"/>
      <c r="AA204" s="33"/>
      <c r="AB204" s="63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</row>
    <row r="205" spans="3:71" x14ac:dyDescent="0.25">
      <c r="C205" s="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33"/>
      <c r="Z205" s="6"/>
      <c r="AA205" s="33"/>
      <c r="AB205" s="63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</row>
    <row r="206" spans="3:71" x14ac:dyDescent="0.25">
      <c r="C206" s="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33"/>
      <c r="Z206" s="6"/>
      <c r="AA206" s="33"/>
      <c r="AB206" s="63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</row>
    <row r="207" spans="3:71" x14ac:dyDescent="0.25">
      <c r="C207" s="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33"/>
      <c r="Z207" s="6"/>
      <c r="AA207" s="33"/>
      <c r="AB207" s="63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</row>
    <row r="208" spans="3:71" x14ac:dyDescent="0.25">
      <c r="C208" s="5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33"/>
      <c r="Z208" s="6"/>
      <c r="AA208" s="33"/>
      <c r="AB208" s="63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</row>
    <row r="209" spans="3:71" x14ac:dyDescent="0.25">
      <c r="C209" s="5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33"/>
      <c r="Z209" s="6"/>
      <c r="AA209" s="33"/>
      <c r="AB209" s="63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</row>
    <row r="210" spans="3:71" x14ac:dyDescent="0.25">
      <c r="C210" s="5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33"/>
      <c r="Z210" s="6"/>
      <c r="AA210" s="33"/>
      <c r="AB210" s="63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</row>
    <row r="211" spans="3:71" x14ac:dyDescent="0.25">
      <c r="C211" s="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33"/>
      <c r="Z211" s="6"/>
      <c r="AA211" s="33"/>
      <c r="AB211" s="63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</row>
    <row r="212" spans="3:71" x14ac:dyDescent="0.25">
      <c r="C212" s="5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33"/>
      <c r="Z212" s="6"/>
      <c r="AA212" s="33"/>
      <c r="AB212" s="63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</row>
    <row r="213" spans="3:71" x14ac:dyDescent="0.25">
      <c r="C213" s="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33"/>
      <c r="Z213" s="6"/>
      <c r="AA213" s="33"/>
      <c r="AB213" s="63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</row>
    <row r="214" spans="3:71" x14ac:dyDescent="0.25">
      <c r="C214" s="5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33"/>
      <c r="Z214" s="6"/>
      <c r="AA214" s="33"/>
      <c r="AB214" s="63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</row>
    <row r="215" spans="3:71" x14ac:dyDescent="0.25"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33"/>
      <c r="Z215" s="6"/>
      <c r="AA215" s="33"/>
      <c r="AB215" s="63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</row>
    <row r="216" spans="3:71" x14ac:dyDescent="0.25">
      <c r="C216" s="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33"/>
      <c r="Z216" s="6"/>
      <c r="AA216" s="33"/>
      <c r="AB216" s="63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</row>
    <row r="217" spans="3:71" x14ac:dyDescent="0.25">
      <c r="C217" s="5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33"/>
      <c r="Z217" s="6"/>
      <c r="AA217" s="33"/>
      <c r="AB217" s="63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</row>
    <row r="218" spans="3:71" x14ac:dyDescent="0.25">
      <c r="C218" s="5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33"/>
      <c r="Z218" s="6"/>
      <c r="AA218" s="33"/>
      <c r="AB218" s="63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</row>
    <row r="219" spans="3:71" x14ac:dyDescent="0.25">
      <c r="C219" s="5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33"/>
      <c r="Z219" s="6"/>
      <c r="AA219" s="33"/>
      <c r="AB219" s="63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</row>
    <row r="220" spans="3:71" x14ac:dyDescent="0.25">
      <c r="C220" s="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33"/>
      <c r="Z220" s="6"/>
      <c r="AA220" s="33"/>
      <c r="AB220" s="63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</row>
    <row r="221" spans="3:71" x14ac:dyDescent="0.25">
      <c r="C221" s="5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33"/>
      <c r="Z221" s="6"/>
      <c r="AA221" s="33"/>
      <c r="AB221" s="63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</row>
    <row r="222" spans="3:71" x14ac:dyDescent="0.25">
      <c r="C222" s="5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33"/>
      <c r="Z222" s="6"/>
      <c r="AA222" s="33"/>
      <c r="AB222" s="63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</row>
    <row r="223" spans="3:71" x14ac:dyDescent="0.25">
      <c r="C223" s="5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33"/>
      <c r="Z223" s="6"/>
      <c r="AA223" s="33"/>
      <c r="AB223" s="63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</row>
    <row r="224" spans="3:71" x14ac:dyDescent="0.25">
      <c r="C224" s="5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33"/>
      <c r="Z224" s="6"/>
      <c r="AA224" s="33"/>
      <c r="AB224" s="63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</row>
    <row r="225" spans="3:71" x14ac:dyDescent="0.25">
      <c r="C225" s="5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33"/>
      <c r="Z225" s="6"/>
      <c r="AA225" s="33"/>
      <c r="AB225" s="63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</row>
    <row r="226" spans="3:71" x14ac:dyDescent="0.25">
      <c r="C226" s="5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33"/>
      <c r="Z226" s="6"/>
      <c r="AA226" s="33"/>
      <c r="AB226" s="63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</row>
    <row r="227" spans="3:71" x14ac:dyDescent="0.25">
      <c r="C227" s="5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33"/>
      <c r="Z227" s="6"/>
      <c r="AA227" s="33"/>
      <c r="AB227" s="63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</row>
    <row r="228" spans="3:71" x14ac:dyDescent="0.25">
      <c r="C228" s="5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33"/>
      <c r="Z228" s="6"/>
      <c r="AA228" s="33"/>
      <c r="AB228" s="63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</row>
    <row r="229" spans="3:71" x14ac:dyDescent="0.25">
      <c r="C229" s="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33"/>
      <c r="Z229" s="6"/>
      <c r="AA229" s="33"/>
      <c r="AB229" s="63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</row>
    <row r="230" spans="3:71" x14ac:dyDescent="0.25">
      <c r="C230" s="5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33"/>
      <c r="Z230" s="6"/>
      <c r="AA230" s="33"/>
      <c r="AB230" s="63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</row>
    <row r="231" spans="3:71" x14ac:dyDescent="0.25">
      <c r="C231" s="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33"/>
      <c r="Z231" s="6"/>
      <c r="AA231" s="33"/>
      <c r="AB231" s="63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</row>
    <row r="232" spans="3:71" x14ac:dyDescent="0.25">
      <c r="C232" s="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33"/>
      <c r="Z232" s="6"/>
      <c r="AA232" s="33"/>
      <c r="AB232" s="63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</row>
    <row r="233" spans="3:71" x14ac:dyDescent="0.25">
      <c r="C233" s="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33"/>
      <c r="Z233" s="6"/>
      <c r="AA233" s="33"/>
      <c r="AB233" s="63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</row>
    <row r="234" spans="3:71" x14ac:dyDescent="0.25">
      <c r="C234" s="5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33"/>
      <c r="Z234" s="6"/>
      <c r="AA234" s="33"/>
      <c r="AB234" s="63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</row>
    <row r="235" spans="3:71" x14ac:dyDescent="0.25">
      <c r="C235" s="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33"/>
      <c r="Z235" s="6"/>
      <c r="AA235" s="33"/>
      <c r="AB235" s="63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</row>
    <row r="236" spans="3:71" x14ac:dyDescent="0.25">
      <c r="C236" s="5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33"/>
      <c r="Z236" s="6"/>
      <c r="AA236" s="33"/>
      <c r="AB236" s="63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</row>
    <row r="237" spans="3:71" x14ac:dyDescent="0.25">
      <c r="C237" s="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33"/>
      <c r="Z237" s="6"/>
      <c r="AA237" s="33"/>
      <c r="AB237" s="63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</row>
    <row r="238" spans="3:71" x14ac:dyDescent="0.25"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33"/>
      <c r="Z238" s="6"/>
      <c r="AA238" s="33"/>
      <c r="AB238" s="63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</row>
    <row r="239" spans="3:71" x14ac:dyDescent="0.25">
      <c r="C239" s="5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33"/>
      <c r="Z239" s="6"/>
      <c r="AA239" s="33"/>
      <c r="AB239" s="63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</row>
    <row r="240" spans="3:71" x14ac:dyDescent="0.25">
      <c r="C240" s="5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33"/>
      <c r="Z240" s="6"/>
      <c r="AA240" s="33"/>
      <c r="AB240" s="63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</row>
    <row r="241" spans="3:71" x14ac:dyDescent="0.25">
      <c r="C241" s="5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33"/>
      <c r="Z241" s="6"/>
      <c r="AA241" s="33"/>
      <c r="AB241" s="63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</row>
    <row r="242" spans="3:71" x14ac:dyDescent="0.25">
      <c r="C242" s="5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33"/>
      <c r="Z242" s="6"/>
      <c r="AA242" s="33"/>
      <c r="AB242" s="63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</row>
    <row r="243" spans="3:71" x14ac:dyDescent="0.25">
      <c r="C243" s="5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33"/>
      <c r="Z243" s="6"/>
      <c r="AA243" s="33"/>
      <c r="AB243" s="63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</row>
    <row r="244" spans="3:71" x14ac:dyDescent="0.25">
      <c r="C244" s="5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33"/>
      <c r="Z244" s="6"/>
      <c r="AA244" s="33"/>
      <c r="AB244" s="63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</row>
    <row r="245" spans="3:71" x14ac:dyDescent="0.25">
      <c r="C245" s="5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33"/>
      <c r="Z245" s="6"/>
      <c r="AA245" s="33"/>
      <c r="AB245" s="63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</row>
    <row r="246" spans="3:71" x14ac:dyDescent="0.25">
      <c r="C246" s="5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33"/>
      <c r="Z246" s="6"/>
      <c r="AA246" s="33"/>
      <c r="AB246" s="63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</row>
    <row r="247" spans="3:71" x14ac:dyDescent="0.25">
      <c r="C247" s="5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33"/>
      <c r="Z247" s="6"/>
      <c r="AA247" s="33"/>
      <c r="AB247" s="63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</row>
    <row r="248" spans="3:71" x14ac:dyDescent="0.25">
      <c r="C248" s="5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33"/>
      <c r="Z248" s="6"/>
      <c r="AA248" s="33"/>
      <c r="AB248" s="63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</row>
    <row r="249" spans="3:71" x14ac:dyDescent="0.25">
      <c r="C249" s="5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33"/>
      <c r="Z249" s="6"/>
      <c r="AA249" s="33"/>
      <c r="AB249" s="63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</row>
    <row r="250" spans="3:71" x14ac:dyDescent="0.25">
      <c r="C250" s="5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33"/>
      <c r="Z250" s="6"/>
      <c r="AA250" s="33"/>
      <c r="AB250" s="63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</row>
    <row r="251" spans="3:71" x14ac:dyDescent="0.25">
      <c r="C251" s="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33"/>
      <c r="Z251" s="6"/>
      <c r="AA251" s="33"/>
      <c r="AB251" s="63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</row>
    <row r="252" spans="3:71" x14ac:dyDescent="0.25">
      <c r="C252" s="5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33"/>
      <c r="Z252" s="6"/>
      <c r="AA252" s="33"/>
      <c r="AB252" s="63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</row>
    <row r="253" spans="3:71" x14ac:dyDescent="0.25">
      <c r="C253" s="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33"/>
      <c r="Z253" s="6"/>
      <c r="AA253" s="33"/>
      <c r="AB253" s="63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</row>
    <row r="254" spans="3:71" x14ac:dyDescent="0.25">
      <c r="C254" s="5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33"/>
      <c r="Z254" s="6"/>
      <c r="AA254" s="33"/>
      <c r="AB254" s="63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</row>
    <row r="255" spans="3:71" x14ac:dyDescent="0.25">
      <c r="C255" s="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33"/>
      <c r="Z255" s="6"/>
      <c r="AA255" s="33"/>
      <c r="AB255" s="63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</row>
    <row r="256" spans="3:71" x14ac:dyDescent="0.25">
      <c r="C256" s="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33"/>
      <c r="Z256" s="6"/>
      <c r="AA256" s="33"/>
      <c r="AB256" s="63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</row>
    <row r="257" spans="3:71" x14ac:dyDescent="0.25">
      <c r="C257" s="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33"/>
      <c r="Z257" s="6"/>
      <c r="AA257" s="33"/>
      <c r="AB257" s="63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</row>
    <row r="258" spans="3:71" x14ac:dyDescent="0.25">
      <c r="C258" s="5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33"/>
      <c r="Z258" s="6"/>
      <c r="AA258" s="33"/>
      <c r="AB258" s="63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</row>
    <row r="259" spans="3:71" x14ac:dyDescent="0.25">
      <c r="C259" s="5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33"/>
      <c r="Z259" s="6"/>
      <c r="AA259" s="33"/>
      <c r="AB259" s="63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</row>
    <row r="260" spans="3:71" x14ac:dyDescent="0.25">
      <c r="C260" s="5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33"/>
      <c r="Z260" s="6"/>
      <c r="AA260" s="33"/>
      <c r="AB260" s="63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</row>
    <row r="261" spans="3:71" x14ac:dyDescent="0.25">
      <c r="C261" s="5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33"/>
      <c r="Z261" s="6"/>
      <c r="AA261" s="33"/>
      <c r="AB261" s="63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</row>
    <row r="262" spans="3:71" x14ac:dyDescent="0.25">
      <c r="C262" s="5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33"/>
      <c r="Z262" s="6"/>
      <c r="AA262" s="33"/>
      <c r="AB262" s="63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</row>
    <row r="263" spans="3:71" x14ac:dyDescent="0.25">
      <c r="C263" s="5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33"/>
      <c r="Z263" s="6"/>
      <c r="AA263" s="33"/>
      <c r="AB263" s="63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</row>
    <row r="264" spans="3:71" x14ac:dyDescent="0.25">
      <c r="C264" s="5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33"/>
      <c r="Z264" s="6"/>
      <c r="AA264" s="33"/>
      <c r="AB264" s="63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</row>
    <row r="265" spans="3:71" x14ac:dyDescent="0.25">
      <c r="C265" s="5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33"/>
      <c r="Z265" s="6"/>
      <c r="AA265" s="33"/>
      <c r="AB265" s="63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</row>
    <row r="266" spans="3:71" x14ac:dyDescent="0.25">
      <c r="C266" s="5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33"/>
      <c r="Z266" s="6"/>
      <c r="AA266" s="33"/>
      <c r="AB266" s="63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</row>
    <row r="267" spans="3:71" x14ac:dyDescent="0.25">
      <c r="C267" s="5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33"/>
      <c r="Z267" s="6"/>
      <c r="AA267" s="33"/>
      <c r="AB267" s="63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</row>
    <row r="268" spans="3:71" x14ac:dyDescent="0.25">
      <c r="C268" s="5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33"/>
      <c r="Z268" s="6"/>
      <c r="AA268" s="33"/>
      <c r="AB268" s="63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</row>
    <row r="269" spans="3:71" x14ac:dyDescent="0.25">
      <c r="C269" s="5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33"/>
      <c r="Z269" s="6"/>
      <c r="AA269" s="33"/>
      <c r="AB269" s="63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</row>
    <row r="270" spans="3:71" x14ac:dyDescent="0.25">
      <c r="C270" s="5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33"/>
      <c r="Z270" s="6"/>
      <c r="AA270" s="33"/>
      <c r="AB270" s="63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</row>
    <row r="271" spans="3:71" x14ac:dyDescent="0.25">
      <c r="C271" s="5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33"/>
      <c r="Z271" s="6"/>
      <c r="AA271" s="33"/>
      <c r="AB271" s="63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</row>
    <row r="272" spans="3:71" x14ac:dyDescent="0.25">
      <c r="C272" s="5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33"/>
      <c r="Z272" s="6"/>
      <c r="AA272" s="33"/>
      <c r="AB272" s="63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</row>
    <row r="273" spans="3:71" x14ac:dyDescent="0.25">
      <c r="C273" s="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33"/>
      <c r="Z273" s="6"/>
      <c r="AA273" s="33"/>
      <c r="AB273" s="63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</row>
    <row r="274" spans="3:71" x14ac:dyDescent="0.25">
      <c r="C274" s="5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33"/>
      <c r="Z274" s="6"/>
      <c r="AA274" s="33"/>
      <c r="AB274" s="63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</row>
    <row r="275" spans="3:71" x14ac:dyDescent="0.25">
      <c r="C275" s="5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33"/>
      <c r="Z275" s="6"/>
      <c r="AA275" s="33"/>
      <c r="AB275" s="63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</row>
    <row r="276" spans="3:71" x14ac:dyDescent="0.25">
      <c r="C276" s="5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33"/>
      <c r="Z276" s="6"/>
      <c r="AA276" s="33"/>
      <c r="AB276" s="63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</row>
    <row r="277" spans="3:71" x14ac:dyDescent="0.25">
      <c r="C277" s="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33"/>
      <c r="Z277" s="6"/>
      <c r="AA277" s="33"/>
      <c r="AB277" s="63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</row>
    <row r="278" spans="3:71" x14ac:dyDescent="0.25">
      <c r="C278" s="5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33"/>
      <c r="Z278" s="6"/>
      <c r="AA278" s="33"/>
      <c r="AB278" s="63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</row>
    <row r="279" spans="3:71" x14ac:dyDescent="0.25">
      <c r="C279" s="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33"/>
      <c r="Z279" s="6"/>
      <c r="AA279" s="33"/>
      <c r="AB279" s="63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</row>
    <row r="280" spans="3:71" x14ac:dyDescent="0.25">
      <c r="C280" s="5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33"/>
      <c r="Z280" s="6"/>
      <c r="AA280" s="33"/>
      <c r="AB280" s="63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</row>
    <row r="281" spans="3:71" x14ac:dyDescent="0.25">
      <c r="C281" s="5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33"/>
      <c r="Z281" s="6"/>
      <c r="AA281" s="33"/>
      <c r="AB281" s="63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</row>
    <row r="282" spans="3:71" x14ac:dyDescent="0.25">
      <c r="C282" s="5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33"/>
      <c r="Z282" s="6"/>
      <c r="AA282" s="33"/>
      <c r="AB282" s="63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</row>
    <row r="283" spans="3:71" x14ac:dyDescent="0.25">
      <c r="C283" s="5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33"/>
      <c r="Z283" s="6"/>
      <c r="AA283" s="33"/>
      <c r="AB283" s="63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</row>
    <row r="284" spans="3:71" x14ac:dyDescent="0.25">
      <c r="C284" s="5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33"/>
      <c r="Z284" s="6"/>
      <c r="AA284" s="33"/>
      <c r="AB284" s="63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</row>
    <row r="285" spans="3:71" x14ac:dyDescent="0.25">
      <c r="C285" s="5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33"/>
      <c r="Z285" s="6"/>
      <c r="AA285" s="33"/>
      <c r="AB285" s="63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</row>
    <row r="286" spans="3:71" x14ac:dyDescent="0.25">
      <c r="C286" s="5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33"/>
      <c r="Z286" s="6"/>
      <c r="AA286" s="33"/>
      <c r="AB286" s="63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</row>
    <row r="287" spans="3:71" x14ac:dyDescent="0.25">
      <c r="C287" s="5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33"/>
      <c r="Z287" s="6"/>
      <c r="AA287" s="33"/>
      <c r="AB287" s="63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</row>
    <row r="288" spans="3:71" x14ac:dyDescent="0.25">
      <c r="C288" s="5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33"/>
      <c r="Z288" s="6"/>
      <c r="AA288" s="33"/>
      <c r="AB288" s="63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</row>
    <row r="289" spans="3:71" x14ac:dyDescent="0.25">
      <c r="C289" s="5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33"/>
      <c r="Z289" s="6"/>
      <c r="AA289" s="33"/>
      <c r="AB289" s="63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</row>
    <row r="290" spans="3:71" x14ac:dyDescent="0.25">
      <c r="C290" s="5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33"/>
      <c r="Z290" s="6"/>
      <c r="AA290" s="33"/>
      <c r="AB290" s="63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24"/>
      <c r="BF290" s="24"/>
      <c r="BG290" s="24"/>
      <c r="BH290" s="24"/>
      <c r="BI290" s="24"/>
      <c r="BJ290" s="24"/>
      <c r="BK290" s="24"/>
      <c r="BL290" s="24"/>
      <c r="BM290" s="24"/>
      <c r="BN290" s="24"/>
      <c r="BO290" s="24"/>
      <c r="BP290" s="24"/>
      <c r="BQ290" s="24"/>
      <c r="BR290" s="24"/>
      <c r="BS290" s="24"/>
    </row>
    <row r="291" spans="3:71" x14ac:dyDescent="0.25">
      <c r="C291" s="5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33"/>
      <c r="Z291" s="6"/>
      <c r="AA291" s="33"/>
      <c r="AB291" s="63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24"/>
      <c r="BF291" s="24"/>
      <c r="BG291" s="24"/>
      <c r="BH291" s="24"/>
      <c r="BI291" s="24"/>
      <c r="BJ291" s="24"/>
      <c r="BK291" s="24"/>
      <c r="BL291" s="24"/>
      <c r="BM291" s="24"/>
      <c r="BN291" s="24"/>
      <c r="BO291" s="24"/>
      <c r="BP291" s="24"/>
      <c r="BQ291" s="24"/>
      <c r="BR291" s="24"/>
      <c r="BS291" s="24"/>
    </row>
    <row r="292" spans="3:71" x14ac:dyDescent="0.25">
      <c r="C292" s="5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33"/>
      <c r="Z292" s="6"/>
      <c r="AA292" s="33"/>
      <c r="AB292" s="63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24"/>
      <c r="BF292" s="24"/>
      <c r="BG292" s="24"/>
      <c r="BH292" s="24"/>
      <c r="BI292" s="24"/>
      <c r="BJ292" s="24"/>
      <c r="BK292" s="24"/>
      <c r="BL292" s="24"/>
      <c r="BM292" s="24"/>
      <c r="BN292" s="24"/>
      <c r="BO292" s="24"/>
      <c r="BP292" s="24"/>
      <c r="BQ292" s="24"/>
      <c r="BR292" s="24"/>
      <c r="BS292" s="24"/>
    </row>
    <row r="293" spans="3:71" x14ac:dyDescent="0.25">
      <c r="C293" s="5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33"/>
      <c r="Z293" s="6"/>
      <c r="AA293" s="33"/>
      <c r="AB293" s="63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24"/>
      <c r="BF293" s="24"/>
      <c r="BG293" s="24"/>
      <c r="BH293" s="24"/>
      <c r="BI293" s="24"/>
      <c r="BJ293" s="24"/>
      <c r="BK293" s="24"/>
      <c r="BL293" s="24"/>
      <c r="BM293" s="24"/>
      <c r="BN293" s="24"/>
      <c r="BO293" s="24"/>
      <c r="BP293" s="24"/>
      <c r="BQ293" s="24"/>
      <c r="BR293" s="24"/>
      <c r="BS293" s="24"/>
    </row>
    <row r="294" spans="3:71" x14ac:dyDescent="0.25">
      <c r="C294" s="5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33"/>
      <c r="Z294" s="6"/>
      <c r="AA294" s="33"/>
      <c r="AB294" s="63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24"/>
      <c r="BF294" s="24"/>
      <c r="BG294" s="24"/>
      <c r="BH294" s="24"/>
      <c r="BI294" s="24"/>
      <c r="BJ294" s="24"/>
      <c r="BK294" s="24"/>
      <c r="BL294" s="24"/>
      <c r="BM294" s="24"/>
      <c r="BN294" s="24"/>
      <c r="BO294" s="24"/>
      <c r="BP294" s="24"/>
      <c r="BQ294" s="24"/>
      <c r="BR294" s="24"/>
      <c r="BS294" s="24"/>
    </row>
    <row r="295" spans="3:71" x14ac:dyDescent="0.25">
      <c r="C295" s="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33"/>
      <c r="Z295" s="6"/>
      <c r="AA295" s="33"/>
      <c r="AB295" s="63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24"/>
      <c r="BF295" s="24"/>
      <c r="BG295" s="24"/>
      <c r="BH295" s="24"/>
      <c r="BI295" s="24"/>
      <c r="BJ295" s="24"/>
      <c r="BK295" s="24"/>
      <c r="BL295" s="24"/>
      <c r="BM295" s="24"/>
      <c r="BN295" s="24"/>
      <c r="BO295" s="24"/>
      <c r="BP295" s="24"/>
      <c r="BQ295" s="24"/>
      <c r="BR295" s="24"/>
      <c r="BS295" s="24"/>
    </row>
    <row r="296" spans="3:71" x14ac:dyDescent="0.25">
      <c r="C296" s="5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33"/>
      <c r="Z296" s="6"/>
      <c r="AA296" s="33"/>
      <c r="AB296" s="63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24"/>
      <c r="BF296" s="24"/>
      <c r="BG296" s="24"/>
      <c r="BH296" s="24"/>
      <c r="BI296" s="24"/>
      <c r="BJ296" s="24"/>
      <c r="BK296" s="24"/>
      <c r="BL296" s="24"/>
      <c r="BM296" s="24"/>
      <c r="BN296" s="24"/>
      <c r="BO296" s="24"/>
      <c r="BP296" s="24"/>
      <c r="BQ296" s="24"/>
      <c r="BR296" s="24"/>
      <c r="BS296" s="24"/>
    </row>
    <row r="297" spans="3:71" x14ac:dyDescent="0.25">
      <c r="C297" s="5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33"/>
      <c r="Z297" s="6"/>
      <c r="AA297" s="33"/>
      <c r="AB297" s="63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24"/>
      <c r="BF297" s="24"/>
      <c r="BG297" s="24"/>
      <c r="BH297" s="24"/>
      <c r="BI297" s="24"/>
      <c r="BJ297" s="24"/>
      <c r="BK297" s="24"/>
      <c r="BL297" s="24"/>
      <c r="BM297" s="24"/>
      <c r="BN297" s="24"/>
      <c r="BO297" s="24"/>
      <c r="BP297" s="24"/>
      <c r="BQ297" s="24"/>
      <c r="BR297" s="24"/>
      <c r="BS297" s="24"/>
    </row>
    <row r="298" spans="3:71" x14ac:dyDescent="0.25">
      <c r="C298" s="5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33"/>
      <c r="Z298" s="6"/>
      <c r="AA298" s="33"/>
      <c r="AB298" s="63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24"/>
      <c r="BF298" s="24"/>
      <c r="BG298" s="24"/>
      <c r="BH298" s="24"/>
      <c r="BI298" s="24"/>
      <c r="BJ298" s="24"/>
      <c r="BK298" s="24"/>
      <c r="BL298" s="24"/>
      <c r="BM298" s="24"/>
      <c r="BN298" s="24"/>
      <c r="BO298" s="24"/>
      <c r="BP298" s="24"/>
      <c r="BQ298" s="24"/>
      <c r="BR298" s="24"/>
      <c r="BS298" s="24"/>
    </row>
    <row r="299" spans="3:71" x14ac:dyDescent="0.25">
      <c r="C299" s="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33"/>
      <c r="Z299" s="6"/>
      <c r="AA299" s="33"/>
      <c r="AB299" s="63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24"/>
      <c r="BF299" s="24"/>
      <c r="BG299" s="24"/>
      <c r="BH299" s="24"/>
      <c r="BI299" s="24"/>
      <c r="BJ299" s="24"/>
      <c r="BK299" s="24"/>
      <c r="BL299" s="24"/>
      <c r="BM299" s="24"/>
      <c r="BN299" s="24"/>
      <c r="BO299" s="24"/>
      <c r="BP299" s="24"/>
      <c r="BQ299" s="24"/>
      <c r="BR299" s="24"/>
      <c r="BS299" s="24"/>
    </row>
    <row r="300" spans="3:71" x14ac:dyDescent="0.25">
      <c r="C300" s="5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33"/>
      <c r="Z300" s="6"/>
      <c r="AA300" s="33"/>
      <c r="AB300" s="63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24"/>
      <c r="BF300" s="24"/>
      <c r="BG300" s="24"/>
      <c r="BH300" s="24"/>
      <c r="BI300" s="24"/>
      <c r="BJ300" s="24"/>
      <c r="BK300" s="24"/>
      <c r="BL300" s="24"/>
      <c r="BM300" s="24"/>
      <c r="BN300" s="24"/>
      <c r="BO300" s="24"/>
      <c r="BP300" s="24"/>
      <c r="BQ300" s="24"/>
      <c r="BR300" s="24"/>
      <c r="BS300" s="24"/>
    </row>
    <row r="301" spans="3:71" x14ac:dyDescent="0.25">
      <c r="C301" s="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33"/>
      <c r="Z301" s="6"/>
      <c r="AA301" s="33"/>
      <c r="AB301" s="63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24"/>
      <c r="BF301" s="24"/>
      <c r="BG301" s="24"/>
      <c r="BH301" s="24"/>
      <c r="BI301" s="24"/>
      <c r="BJ301" s="24"/>
      <c r="BK301" s="24"/>
      <c r="BL301" s="24"/>
      <c r="BM301" s="24"/>
      <c r="BN301" s="24"/>
      <c r="BO301" s="24"/>
      <c r="BP301" s="24"/>
      <c r="BQ301" s="24"/>
      <c r="BR301" s="24"/>
      <c r="BS301" s="24"/>
    </row>
    <row r="302" spans="3:71" x14ac:dyDescent="0.25">
      <c r="C302" s="5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33"/>
      <c r="Z302" s="6"/>
      <c r="AA302" s="33"/>
      <c r="AB302" s="63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24"/>
      <c r="BF302" s="24"/>
      <c r="BG302" s="24"/>
      <c r="BH302" s="24"/>
      <c r="BI302" s="24"/>
      <c r="BJ302" s="24"/>
      <c r="BK302" s="24"/>
      <c r="BL302" s="24"/>
      <c r="BM302" s="24"/>
      <c r="BN302" s="24"/>
      <c r="BO302" s="24"/>
      <c r="BP302" s="24"/>
      <c r="BQ302" s="24"/>
      <c r="BR302" s="24"/>
      <c r="BS302" s="24"/>
    </row>
    <row r="303" spans="3:71" x14ac:dyDescent="0.25">
      <c r="C303" s="5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33"/>
      <c r="Z303" s="6"/>
      <c r="AA303" s="33"/>
      <c r="AB303" s="63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24"/>
      <c r="BF303" s="24"/>
      <c r="BG303" s="24"/>
      <c r="BH303" s="24"/>
      <c r="BI303" s="24"/>
      <c r="BJ303" s="24"/>
      <c r="BK303" s="24"/>
      <c r="BL303" s="24"/>
      <c r="BM303" s="24"/>
      <c r="BN303" s="24"/>
      <c r="BO303" s="24"/>
      <c r="BP303" s="24"/>
      <c r="BQ303" s="24"/>
      <c r="BR303" s="24"/>
      <c r="BS303" s="24"/>
    </row>
    <row r="304" spans="3:71" x14ac:dyDescent="0.25">
      <c r="C304" s="5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33"/>
      <c r="Z304" s="6"/>
      <c r="AA304" s="33"/>
      <c r="AB304" s="63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24"/>
      <c r="BF304" s="24"/>
      <c r="BG304" s="24"/>
      <c r="BH304" s="24"/>
      <c r="BI304" s="24"/>
      <c r="BJ304" s="24"/>
      <c r="BK304" s="24"/>
      <c r="BL304" s="24"/>
      <c r="BM304" s="24"/>
      <c r="BN304" s="24"/>
      <c r="BO304" s="24"/>
      <c r="BP304" s="24"/>
      <c r="BQ304" s="24"/>
      <c r="BR304" s="24"/>
      <c r="BS304" s="24"/>
    </row>
    <row r="305" spans="3:71" x14ac:dyDescent="0.25">
      <c r="C305" s="5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33"/>
      <c r="Z305" s="6"/>
      <c r="AA305" s="33"/>
      <c r="AB305" s="63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24"/>
      <c r="BF305" s="24"/>
      <c r="BG305" s="24"/>
      <c r="BH305" s="24"/>
      <c r="BI305" s="24"/>
      <c r="BJ305" s="24"/>
      <c r="BK305" s="24"/>
      <c r="BL305" s="24"/>
      <c r="BM305" s="24"/>
      <c r="BN305" s="24"/>
      <c r="BO305" s="24"/>
      <c r="BP305" s="24"/>
      <c r="BQ305" s="24"/>
      <c r="BR305" s="24"/>
      <c r="BS305" s="24"/>
    </row>
    <row r="306" spans="3:71" x14ac:dyDescent="0.25">
      <c r="C306" s="5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33"/>
      <c r="Z306" s="6"/>
      <c r="AA306" s="33"/>
      <c r="AB306" s="63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24"/>
      <c r="BF306" s="24"/>
      <c r="BG306" s="24"/>
      <c r="BH306" s="24"/>
      <c r="BI306" s="24"/>
      <c r="BJ306" s="24"/>
      <c r="BK306" s="24"/>
      <c r="BL306" s="24"/>
      <c r="BM306" s="24"/>
      <c r="BN306" s="24"/>
      <c r="BO306" s="24"/>
      <c r="BP306" s="24"/>
      <c r="BQ306" s="24"/>
      <c r="BR306" s="24"/>
      <c r="BS306" s="24"/>
    </row>
    <row r="307" spans="3:71" x14ac:dyDescent="0.25">
      <c r="C307" s="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33"/>
      <c r="Z307" s="6"/>
      <c r="AA307" s="33"/>
      <c r="AB307" s="63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24"/>
      <c r="BF307" s="24"/>
      <c r="BG307" s="24"/>
      <c r="BH307" s="24"/>
      <c r="BI307" s="24"/>
      <c r="BJ307" s="24"/>
      <c r="BK307" s="24"/>
      <c r="BL307" s="24"/>
      <c r="BM307" s="24"/>
      <c r="BN307" s="24"/>
      <c r="BO307" s="24"/>
      <c r="BP307" s="24"/>
      <c r="BQ307" s="24"/>
      <c r="BR307" s="24"/>
      <c r="BS307" s="24"/>
    </row>
    <row r="308" spans="3:71" x14ac:dyDescent="0.25">
      <c r="C308" s="5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33"/>
      <c r="Z308" s="6"/>
      <c r="AA308" s="33"/>
      <c r="AB308" s="63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24"/>
      <c r="BF308" s="24"/>
      <c r="BG308" s="24"/>
      <c r="BH308" s="24"/>
      <c r="BI308" s="24"/>
      <c r="BJ308" s="24"/>
      <c r="BK308" s="24"/>
      <c r="BL308" s="24"/>
      <c r="BM308" s="24"/>
      <c r="BN308" s="24"/>
      <c r="BO308" s="24"/>
      <c r="BP308" s="24"/>
      <c r="BQ308" s="24"/>
      <c r="BR308" s="24"/>
      <c r="BS308" s="24"/>
    </row>
  </sheetData>
  <mergeCells count="10">
    <mergeCell ref="AC6:AK6"/>
    <mergeCell ref="AL6:AL9"/>
    <mergeCell ref="C11:D11"/>
    <mergeCell ref="C24:D24"/>
    <mergeCell ref="C30:D30"/>
    <mergeCell ref="B13:B22"/>
    <mergeCell ref="B26:B28"/>
    <mergeCell ref="B32:B38"/>
    <mergeCell ref="H8:H9"/>
    <mergeCell ref="Z6:Z7"/>
  </mergeCells>
  <pageMargins left="0.23622047244094491" right="0.23622047244094491" top="0.15748031496062992" bottom="0.15748031496062992" header="0.31496062992125984" footer="0.31496062992125984"/>
  <pageSetup paperSize="9" scale="61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3" operator="greaterThan" id="{3F4B3B4D-9E27-4A1B-852D-DC71D1E1B1C7}">
            <xm:f>'input sheet'!$AA17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44" operator="equal" id="{A868B6B1-D9EC-4BE4-94EC-866D092D1323}">
            <xm:f>'input sheet'!$AA17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ellIs" priority="45" operator="lessThan" id="{EF7F3BD3-8EBF-41DD-AAA0-2DA30C616A8C}">
            <xm:f>'input sheet'!$AA17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cellIs" priority="40" operator="greaterThan" id="{A3B505B2-92BE-49EF-BF78-019318306972}">
            <xm:f>'input sheet'!$AI17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41" operator="equal" id="{B8BAF164-AB8D-4E95-A1A1-B53B719714A2}">
            <xm:f>'input sheet'!$AI17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ellIs" priority="42" operator="lessThan" id="{C2C68C1C-5193-4D2C-8403-C9EFC590DB8A}">
            <xm:f>'input sheet'!$AI17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Z14:Z17</xm:sqref>
        </x14:conditionalFormatting>
        <x14:conditionalFormatting xmlns:xm="http://schemas.microsoft.com/office/excel/2006/main">
          <x14:cfRule type="cellIs" priority="37" operator="greaterThan" id="{C2C885C7-791E-486B-B5BA-523180B7090E}">
            <xm:f>'input sheet'!$AB17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38" operator="equal" id="{ECC1F8DB-F020-4C36-9707-66321230B89C}">
            <xm:f>'input sheet'!$AB17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ellIs" priority="39" operator="lessThan" id="{909B42EF-FB26-4F19-B2A1-6BF555C745C3}">
            <xm:f>'input sheet'!$AB17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cellIs" priority="34" operator="greaterThan" id="{E982B93C-B733-471B-B26D-10F5C292C63B}">
            <xm:f>'input sheet'!$AE17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35" operator="equal" id="{427E20F3-F938-4234-A447-629C225229EE}">
            <xm:f>'input sheet'!$AE17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ellIs" priority="36" operator="lessThan" id="{362A8036-C29D-49E1-95FD-5D8BEADD5A82}">
            <xm:f>'input sheet'!$AE17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T14:T17</xm:sqref>
        </x14:conditionalFormatting>
        <x14:conditionalFormatting xmlns:xm="http://schemas.microsoft.com/office/excel/2006/main">
          <x14:cfRule type="cellIs" priority="31" operator="greaterThan" id="{0E8CC842-0C22-414D-B606-F598058400A1}">
            <xm:f>'input sheet'!$AG17</xm:f>
            <x14:dxf>
              <font>
                <b/>
                <i val="0"/>
                <color theme="0"/>
              </font>
              <fill>
                <patternFill>
                  <bgColor rgb="FF00B050"/>
                </patternFill>
              </fill>
            </x14:dxf>
          </x14:cfRule>
          <x14:cfRule type="cellIs" priority="32" operator="equal" id="{FD8F71AF-CDE6-4CB1-BA17-AC082C86F028}">
            <xm:f>'input sheet'!$AG17</xm:f>
            <x14:dxf>
              <font>
                <b/>
                <i val="0"/>
                <color theme="1"/>
              </font>
              <fill>
                <patternFill>
                  <bgColor rgb="FFFFFF00"/>
                </patternFill>
              </fill>
            </x14:dxf>
          </x14:cfRule>
          <x14:cfRule type="cellIs" priority="33" operator="lessThan" id="{B107C89D-1D6E-4595-B904-B10FC2F0C696}">
            <xm:f>'input sheet'!$AG17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X14:X17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8"/>
  <sheetViews>
    <sheetView zoomScale="85" zoomScaleNormal="85" workbookViewId="0">
      <selection activeCell="F8" sqref="F8"/>
    </sheetView>
  </sheetViews>
  <sheetFormatPr defaultRowHeight="15" x14ac:dyDescent="0.25"/>
  <cols>
    <col min="3" max="3" width="26.42578125" customWidth="1"/>
    <col min="4" max="4" width="47.140625" customWidth="1"/>
    <col min="5" max="5" width="13.7109375" customWidth="1"/>
  </cols>
  <sheetData>
    <row r="1" spans="3:6" x14ac:dyDescent="0.25">
      <c r="C1" s="191" t="s">
        <v>0</v>
      </c>
      <c r="D1" s="1" t="s">
        <v>1</v>
      </c>
      <c r="E1" s="194"/>
      <c r="F1" s="194"/>
    </row>
    <row r="2" spans="3:6" ht="54.75" customHeight="1" thickBot="1" x14ac:dyDescent="0.3">
      <c r="C2" s="192"/>
      <c r="D2" s="2" t="s">
        <v>2</v>
      </c>
      <c r="E2" s="195"/>
      <c r="F2" s="195"/>
    </row>
    <row r="3" spans="3:6" ht="49.5" customHeight="1" thickBot="1" x14ac:dyDescent="0.3">
      <c r="C3" s="192"/>
      <c r="D3" s="3" t="s">
        <v>3</v>
      </c>
      <c r="E3" s="3">
        <v>10</v>
      </c>
      <c r="F3" s="4">
        <v>0</v>
      </c>
    </row>
    <row r="4" spans="3:6" ht="45" customHeight="1" thickBot="1" x14ac:dyDescent="0.3">
      <c r="C4" s="192"/>
      <c r="D4" s="3" t="s">
        <v>4</v>
      </c>
      <c r="E4" s="3">
        <v>300</v>
      </c>
      <c r="F4" s="4">
        <v>260</v>
      </c>
    </row>
    <row r="5" spans="3:6" ht="44.25" customHeight="1" x14ac:dyDescent="0.25">
      <c r="C5" s="192"/>
      <c r="D5" s="191" t="s">
        <v>5</v>
      </c>
      <c r="E5" s="191">
        <v>40</v>
      </c>
      <c r="F5" s="196">
        <v>8</v>
      </c>
    </row>
    <row r="6" spans="3:6" x14ac:dyDescent="0.25">
      <c r="C6" s="192"/>
      <c r="D6" s="192"/>
      <c r="E6" s="192"/>
      <c r="F6" s="197"/>
    </row>
    <row r="7" spans="3:6" ht="15.75" thickBot="1" x14ac:dyDescent="0.3">
      <c r="C7" s="192"/>
      <c r="D7" s="193"/>
      <c r="E7" s="193"/>
      <c r="F7" s="198"/>
    </row>
    <row r="8" spans="3:6" ht="41.25" customHeight="1" thickBot="1" x14ac:dyDescent="0.3">
      <c r="C8" s="193"/>
      <c r="D8" s="3" t="s">
        <v>6</v>
      </c>
      <c r="E8" s="3" t="s">
        <v>7</v>
      </c>
      <c r="F8" s="4" t="s">
        <v>8</v>
      </c>
    </row>
  </sheetData>
  <mergeCells count="6">
    <mergeCell ref="C1:C8"/>
    <mergeCell ref="E1:E2"/>
    <mergeCell ref="F1:F2"/>
    <mergeCell ref="D5:D7"/>
    <mergeCell ref="E5:E7"/>
    <mergeCell ref="F5:F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zoomScale="70" zoomScaleNormal="70" workbookViewId="0">
      <selection activeCell="F8" sqref="F8"/>
    </sheetView>
  </sheetViews>
  <sheetFormatPr defaultRowHeight="15" x14ac:dyDescent="0.25"/>
  <cols>
    <col min="1" max="1" width="36.5703125" bestFit="1" customWidth="1"/>
    <col min="2" max="2" width="27.7109375" customWidth="1"/>
    <col min="3" max="3" width="49.28515625" customWidth="1"/>
    <col min="4" max="5" width="37.85546875" customWidth="1"/>
  </cols>
  <sheetData>
    <row r="1" spans="1:8" x14ac:dyDescent="0.25">
      <c r="A1" s="40"/>
      <c r="B1" s="21"/>
      <c r="C1" s="22"/>
      <c r="D1" s="22"/>
      <c r="E1" s="22"/>
      <c r="F1" s="75" t="s">
        <v>47</v>
      </c>
      <c r="G1" s="75" t="s">
        <v>48</v>
      </c>
      <c r="H1" s="75" t="s">
        <v>49</v>
      </c>
    </row>
    <row r="2" spans="1:8" ht="30" x14ac:dyDescent="0.25">
      <c r="A2" s="39" t="s">
        <v>26</v>
      </c>
      <c r="B2" s="10" t="s">
        <v>14</v>
      </c>
      <c r="C2" s="11" t="s">
        <v>15</v>
      </c>
      <c r="D2" s="11" t="s">
        <v>76</v>
      </c>
      <c r="E2" s="11" t="s">
        <v>77</v>
      </c>
      <c r="F2" s="76">
        <v>8</v>
      </c>
      <c r="G2" s="76">
        <v>13</v>
      </c>
      <c r="H2" s="76">
        <v>18</v>
      </c>
    </row>
    <row r="3" spans="1:8" ht="30" x14ac:dyDescent="0.25">
      <c r="A3" s="39" t="s">
        <v>26</v>
      </c>
      <c r="B3" s="12" t="s">
        <v>10</v>
      </c>
      <c r="C3" s="11" t="s">
        <v>59</v>
      </c>
      <c r="D3" s="11" t="s">
        <v>78</v>
      </c>
      <c r="E3" s="11" t="s">
        <v>79</v>
      </c>
      <c r="F3" s="76">
        <v>4</v>
      </c>
      <c r="G3" s="76">
        <v>8</v>
      </c>
      <c r="H3" s="76">
        <v>12</v>
      </c>
    </row>
    <row r="4" spans="1:8" ht="30" x14ac:dyDescent="0.25">
      <c r="A4" s="39" t="s">
        <v>26</v>
      </c>
      <c r="B4" s="14" t="s">
        <v>17</v>
      </c>
      <c r="C4" s="11" t="s">
        <v>61</v>
      </c>
      <c r="D4" s="11"/>
      <c r="E4" s="11" t="s">
        <v>80</v>
      </c>
      <c r="F4" s="76">
        <v>0</v>
      </c>
      <c r="G4" s="76">
        <v>8</v>
      </c>
      <c r="H4" s="76">
        <v>12</v>
      </c>
    </row>
    <row r="5" spans="1:8" ht="30" x14ac:dyDescent="0.25">
      <c r="A5" s="39" t="s">
        <v>26</v>
      </c>
      <c r="B5" s="14" t="s">
        <v>11</v>
      </c>
      <c r="C5" s="11" t="s">
        <v>19</v>
      </c>
      <c r="D5" s="11" t="s">
        <v>82</v>
      </c>
      <c r="E5" s="11" t="s">
        <v>81</v>
      </c>
      <c r="F5" s="76">
        <v>1</v>
      </c>
      <c r="G5" s="76">
        <v>1.2</v>
      </c>
      <c r="H5" s="76">
        <v>1.3</v>
      </c>
    </row>
    <row r="6" spans="1:8" x14ac:dyDescent="0.25">
      <c r="A6" s="39" t="s">
        <v>26</v>
      </c>
      <c r="B6" s="12" t="s">
        <v>20</v>
      </c>
      <c r="C6" s="11" t="s">
        <v>83</v>
      </c>
      <c r="D6" s="11"/>
      <c r="E6" s="11"/>
      <c r="F6" s="76">
        <v>0</v>
      </c>
      <c r="G6" s="76">
        <v>1</v>
      </c>
      <c r="H6" s="76">
        <v>3</v>
      </c>
    </row>
    <row r="7" spans="1:8" x14ac:dyDescent="0.25">
      <c r="A7" s="39" t="s">
        <v>26</v>
      </c>
      <c r="B7" s="15" t="s">
        <v>22</v>
      </c>
      <c r="C7" s="11" t="s">
        <v>23</v>
      </c>
      <c r="D7" s="11"/>
      <c r="E7" s="11"/>
      <c r="F7" s="76">
        <v>1</v>
      </c>
      <c r="G7" s="76">
        <v>3</v>
      </c>
      <c r="H7" s="76">
        <v>5</v>
      </c>
    </row>
    <row r="8" spans="1:8" ht="15.75" thickBot="1" x14ac:dyDescent="0.3">
      <c r="A8" s="43" t="s">
        <v>26</v>
      </c>
      <c r="B8" s="44" t="s">
        <v>12</v>
      </c>
      <c r="C8" s="45" t="s">
        <v>24</v>
      </c>
      <c r="D8" s="45" t="e">
        <f>#REF!</f>
        <v>#REF!</v>
      </c>
      <c r="E8" s="45" t="e">
        <f>#REF!</f>
        <v>#REF!</v>
      </c>
      <c r="F8" s="76" t="s">
        <v>50</v>
      </c>
      <c r="G8" s="76" t="s">
        <v>51</v>
      </c>
      <c r="H8" s="76" t="s">
        <v>52</v>
      </c>
    </row>
    <row r="26" spans="3:8" x14ac:dyDescent="0.25">
      <c r="D26" s="78" t="str">
        <f>MyYear0</f>
        <v>2013/14</v>
      </c>
      <c r="E26" s="79" t="str">
        <f>MyYearP1</f>
        <v>2014/15</v>
      </c>
      <c r="F26" s="79" t="str">
        <f>MyYearP2</f>
        <v>2015/16</v>
      </c>
      <c r="G26" s="80" t="str">
        <f>MyYearP3</f>
        <v>2016/17</v>
      </c>
    </row>
    <row r="27" spans="3:8" ht="45" x14ac:dyDescent="0.25">
      <c r="C27" s="77" t="s">
        <v>89</v>
      </c>
      <c r="D27" s="81" t="s">
        <v>92</v>
      </c>
      <c r="E27" s="81" t="s">
        <v>93</v>
      </c>
      <c r="F27" s="81" t="s">
        <v>94</v>
      </c>
      <c r="G27" s="81" t="s">
        <v>95</v>
      </c>
      <c r="H27" s="82"/>
    </row>
    <row r="28" spans="3:8" ht="30" x14ac:dyDescent="0.25">
      <c r="C28" s="77" t="s">
        <v>4</v>
      </c>
      <c r="D28" s="83">
        <v>300</v>
      </c>
      <c r="E28" s="84"/>
      <c r="F28" s="85"/>
      <c r="G28" s="86"/>
      <c r="H28" s="82"/>
    </row>
    <row r="29" spans="3:8" ht="30" x14ac:dyDescent="0.25">
      <c r="C29" s="77" t="s">
        <v>90</v>
      </c>
      <c r="D29" s="83" t="s">
        <v>96</v>
      </c>
      <c r="E29" s="81" t="s">
        <v>97</v>
      </c>
      <c r="F29" s="81" t="s">
        <v>97</v>
      </c>
      <c r="G29" s="81" t="s">
        <v>98</v>
      </c>
    </row>
    <row r="30" spans="3:8" ht="30" x14ac:dyDescent="0.25">
      <c r="C30" s="77" t="s">
        <v>91</v>
      </c>
      <c r="D30" s="83" t="s">
        <v>99</v>
      </c>
      <c r="E30" s="83" t="s">
        <v>50</v>
      </c>
      <c r="F30" s="83" t="s">
        <v>51</v>
      </c>
      <c r="G30" s="83" t="s">
        <v>52</v>
      </c>
    </row>
    <row r="37" spans="3:8" x14ac:dyDescent="0.25">
      <c r="C37" t="s">
        <v>100</v>
      </c>
      <c r="D37" t="s">
        <v>101</v>
      </c>
      <c r="E37" t="s">
        <v>102</v>
      </c>
      <c r="F37" t="s">
        <v>103</v>
      </c>
      <c r="G37" t="s">
        <v>101</v>
      </c>
      <c r="H37" t="s">
        <v>104</v>
      </c>
    </row>
    <row r="38" spans="3:8" x14ac:dyDescent="0.25">
      <c r="C38" t="s">
        <v>105</v>
      </c>
      <c r="D38" t="s">
        <v>106</v>
      </c>
      <c r="E38" t="s">
        <v>107</v>
      </c>
      <c r="F38">
        <v>95</v>
      </c>
      <c r="G38">
        <v>300</v>
      </c>
      <c r="H38" t="s">
        <v>108</v>
      </c>
    </row>
    <row r="40" spans="3:8" x14ac:dyDescent="0.25">
      <c r="C40" t="s">
        <v>109</v>
      </c>
      <c r="D40" t="s">
        <v>107</v>
      </c>
      <c r="E40">
        <v>50</v>
      </c>
      <c r="F40">
        <v>90</v>
      </c>
      <c r="G40">
        <v>40</v>
      </c>
      <c r="H40" t="s">
        <v>108</v>
      </c>
    </row>
    <row r="42" spans="3:8" x14ac:dyDescent="0.25">
      <c r="C42" t="s">
        <v>110</v>
      </c>
      <c r="D42" t="s">
        <v>3</v>
      </c>
      <c r="E42">
        <v>20</v>
      </c>
      <c r="F42">
        <v>55</v>
      </c>
      <c r="G42">
        <v>5</v>
      </c>
      <c r="H42" t="s">
        <v>108</v>
      </c>
    </row>
    <row r="44" spans="3:8" x14ac:dyDescent="0.25">
      <c r="C44" t="s">
        <v>111</v>
      </c>
      <c r="D44" t="s">
        <v>6</v>
      </c>
      <c r="E44" t="s">
        <v>112</v>
      </c>
      <c r="F44" t="s">
        <v>112</v>
      </c>
      <c r="G44" t="s">
        <v>112</v>
      </c>
      <c r="H44" t="s">
        <v>113</v>
      </c>
    </row>
    <row r="52" spans="3:5" ht="15.75" thickBot="1" x14ac:dyDescent="0.3"/>
    <row r="53" spans="3:5" ht="27.75" thickBot="1" x14ac:dyDescent="0.3">
      <c r="C53" s="87" t="s">
        <v>3</v>
      </c>
      <c r="D53" s="88">
        <v>105</v>
      </c>
      <c r="E53" s="89">
        <v>0</v>
      </c>
    </row>
    <row r="54" spans="3:5" ht="15.75" thickBot="1" x14ac:dyDescent="0.3">
      <c r="C54" s="74" t="s">
        <v>4</v>
      </c>
      <c r="D54" s="3">
        <v>300</v>
      </c>
      <c r="E54" s="4">
        <v>260</v>
      </c>
    </row>
    <row r="55" spans="3:5" x14ac:dyDescent="0.25">
      <c r="C55" s="191" t="s">
        <v>5</v>
      </c>
      <c r="D55" s="191">
        <v>40</v>
      </c>
      <c r="E55" s="196">
        <v>8</v>
      </c>
    </row>
    <row r="56" spans="3:5" x14ac:dyDescent="0.25">
      <c r="C56" s="192"/>
      <c r="D56" s="192"/>
      <c r="E56" s="197"/>
    </row>
    <row r="57" spans="3:5" ht="15.75" thickBot="1" x14ac:dyDescent="0.3">
      <c r="C57" s="193"/>
      <c r="D57" s="193"/>
      <c r="E57" s="198"/>
    </row>
    <row r="58" spans="3:5" ht="15.75" thickBot="1" x14ac:dyDescent="0.3">
      <c r="C58" s="74" t="s">
        <v>6</v>
      </c>
      <c r="D58" s="3" t="s">
        <v>7</v>
      </c>
      <c r="E58" s="4" t="s">
        <v>55</v>
      </c>
    </row>
  </sheetData>
  <mergeCells count="3">
    <mergeCell ref="C55:C57"/>
    <mergeCell ref="D55:D57"/>
    <mergeCell ref="E55:E5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70" zoomScaleNormal="70" workbookViewId="0">
      <selection activeCell="F8" sqref="F8"/>
    </sheetView>
  </sheetViews>
  <sheetFormatPr defaultRowHeight="15" x14ac:dyDescent="0.25"/>
  <cols>
    <col min="1" max="1" width="36.5703125" style="5" bestFit="1" customWidth="1"/>
    <col min="2" max="2" width="27.7109375" style="6" customWidth="1"/>
    <col min="3" max="3" width="49.28515625" style="6" customWidth="1"/>
    <col min="4" max="4" width="12" style="6" bestFit="1" customWidth="1"/>
    <col min="5" max="5" width="11.7109375" style="6" bestFit="1" customWidth="1"/>
    <col min="6" max="6" width="12.5703125" style="6" bestFit="1" customWidth="1"/>
    <col min="7" max="7" width="12.140625" style="6" bestFit="1" customWidth="1"/>
    <col min="8" max="8" width="11.5703125" style="6" customWidth="1"/>
    <col min="9" max="10" width="11.28515625" style="6" bestFit="1" customWidth="1"/>
    <col min="11" max="16384" width="9.140625" style="6"/>
  </cols>
  <sheetData>
    <row r="1" spans="1:10" x14ac:dyDescent="0.25">
      <c r="A1" s="27"/>
      <c r="B1" s="28"/>
      <c r="C1" s="28"/>
      <c r="D1" s="29" t="s">
        <v>45</v>
      </c>
      <c r="E1" s="30"/>
      <c r="F1" s="30"/>
      <c r="G1" s="30"/>
      <c r="H1" s="30"/>
      <c r="I1" s="28"/>
      <c r="J1" s="31"/>
    </row>
    <row r="2" spans="1:10" x14ac:dyDescent="0.25">
      <c r="A2" s="32"/>
      <c r="B2" s="33"/>
      <c r="C2" s="33"/>
      <c r="D2" s="58" t="s">
        <v>36</v>
      </c>
      <c r="E2" s="58" t="s">
        <v>37</v>
      </c>
      <c r="F2" s="58" t="s">
        <v>38</v>
      </c>
      <c r="G2" s="58" t="s">
        <v>39</v>
      </c>
      <c r="H2" s="58" t="s">
        <v>46</v>
      </c>
      <c r="I2" s="33"/>
      <c r="J2" s="34"/>
    </row>
    <row r="3" spans="1:10" x14ac:dyDescent="0.25">
      <c r="A3" s="35"/>
      <c r="B3" s="36"/>
      <c r="C3" s="37"/>
      <c r="D3" s="58" t="s">
        <v>40</v>
      </c>
      <c r="E3" s="58" t="s">
        <v>41</v>
      </c>
      <c r="F3" s="58" t="s">
        <v>42</v>
      </c>
      <c r="G3" s="58" t="s">
        <v>43</v>
      </c>
      <c r="H3" s="58" t="s">
        <v>47</v>
      </c>
      <c r="I3" s="33"/>
      <c r="J3" s="34"/>
    </row>
    <row r="4" spans="1:10" x14ac:dyDescent="0.25">
      <c r="A4" s="38" t="s">
        <v>53</v>
      </c>
      <c r="B4" s="17" t="s">
        <v>9</v>
      </c>
      <c r="C4" s="18" t="s">
        <v>35</v>
      </c>
      <c r="D4" s="19"/>
      <c r="E4" s="19"/>
      <c r="F4" s="19"/>
      <c r="G4" s="19"/>
      <c r="H4" s="19"/>
      <c r="I4" s="33"/>
      <c r="J4" s="34"/>
    </row>
    <row r="5" spans="1:10" ht="60" x14ac:dyDescent="0.25">
      <c r="A5" s="39" t="s">
        <v>28</v>
      </c>
      <c r="B5" s="8" t="s">
        <v>10</v>
      </c>
      <c r="C5" s="9" t="s">
        <v>56</v>
      </c>
      <c r="D5" s="49">
        <v>5</v>
      </c>
      <c r="E5" s="49"/>
      <c r="F5" s="49"/>
      <c r="G5" s="49"/>
      <c r="H5" s="49">
        <v>5</v>
      </c>
      <c r="I5" s="33"/>
      <c r="J5" s="34"/>
    </row>
    <row r="6" spans="1:10" ht="45" x14ac:dyDescent="0.25">
      <c r="A6" s="39" t="s">
        <v>30</v>
      </c>
      <c r="B6" s="8" t="s">
        <v>11</v>
      </c>
      <c r="C6" s="9" t="s">
        <v>29</v>
      </c>
      <c r="D6" s="49">
        <v>285</v>
      </c>
      <c r="E6" s="49">
        <v>290</v>
      </c>
      <c r="F6" s="49">
        <v>295</v>
      </c>
      <c r="G6" s="49">
        <v>300</v>
      </c>
      <c r="H6" s="49">
        <v>300</v>
      </c>
      <c r="I6" s="33"/>
      <c r="J6" s="34"/>
    </row>
    <row r="7" spans="1:10" ht="30" x14ac:dyDescent="0.25">
      <c r="A7" s="39" t="s">
        <v>30</v>
      </c>
      <c r="B7" s="8" t="s">
        <v>11</v>
      </c>
      <c r="C7" s="9" t="s">
        <v>31</v>
      </c>
      <c r="D7" s="49">
        <v>8</v>
      </c>
      <c r="E7" s="49">
        <v>20</v>
      </c>
      <c r="F7" s="49">
        <v>30</v>
      </c>
      <c r="G7" s="49">
        <v>40</v>
      </c>
      <c r="H7" s="49">
        <v>40</v>
      </c>
      <c r="I7" s="33"/>
      <c r="J7" s="34"/>
    </row>
    <row r="8" spans="1:10" ht="30" x14ac:dyDescent="0.25">
      <c r="A8" s="39" t="s">
        <v>25</v>
      </c>
      <c r="B8" s="8" t="s">
        <v>12</v>
      </c>
      <c r="C8" s="9" t="s">
        <v>13</v>
      </c>
      <c r="D8" s="49" t="s">
        <v>44</v>
      </c>
      <c r="E8" s="49"/>
      <c r="F8" s="49"/>
      <c r="G8" s="49"/>
      <c r="H8" s="49" t="s">
        <v>44</v>
      </c>
      <c r="I8" s="33"/>
      <c r="J8" s="34"/>
    </row>
    <row r="9" spans="1:10" x14ac:dyDescent="0.25">
      <c r="A9" s="39" t="s">
        <v>27</v>
      </c>
      <c r="B9" s="8" t="s">
        <v>11</v>
      </c>
      <c r="C9" s="16" t="s">
        <v>32</v>
      </c>
      <c r="D9" s="53">
        <v>3853</v>
      </c>
      <c r="E9" s="53">
        <v>1914</v>
      </c>
      <c r="F9" s="53">
        <v>0</v>
      </c>
      <c r="G9" s="53">
        <v>0</v>
      </c>
      <c r="H9" s="53">
        <v>5767</v>
      </c>
      <c r="I9" s="33"/>
      <c r="J9" s="34"/>
    </row>
    <row r="10" spans="1:10" x14ac:dyDescent="0.25">
      <c r="A10" s="39" t="s">
        <v>27</v>
      </c>
      <c r="B10" s="8" t="s">
        <v>11</v>
      </c>
      <c r="C10" s="16" t="s">
        <v>33</v>
      </c>
      <c r="D10" s="53">
        <v>0</v>
      </c>
      <c r="E10" s="53">
        <v>120013</v>
      </c>
      <c r="F10" s="53">
        <v>0</v>
      </c>
      <c r="G10" s="53">
        <v>0</v>
      </c>
      <c r="H10" s="53">
        <v>120013</v>
      </c>
      <c r="I10" s="33"/>
      <c r="J10" s="34"/>
    </row>
    <row r="11" spans="1:10" x14ac:dyDescent="0.25">
      <c r="A11" s="39" t="s">
        <v>27</v>
      </c>
      <c r="B11" s="8" t="s">
        <v>11</v>
      </c>
      <c r="C11" s="16" t="s">
        <v>34</v>
      </c>
      <c r="D11" s="53">
        <v>3853</v>
      </c>
      <c r="E11" s="53">
        <v>121927</v>
      </c>
      <c r="F11" s="53">
        <v>0</v>
      </c>
      <c r="G11" s="53">
        <v>0</v>
      </c>
      <c r="H11" s="53">
        <v>125780</v>
      </c>
      <c r="I11" s="33"/>
      <c r="J11" s="34"/>
    </row>
    <row r="12" spans="1:10" x14ac:dyDescent="0.25">
      <c r="A12" s="40"/>
      <c r="B12" s="21"/>
      <c r="C12" s="22"/>
      <c r="D12" s="41"/>
      <c r="E12" s="41"/>
      <c r="F12" s="41"/>
      <c r="G12" s="41"/>
      <c r="H12" s="56" t="s">
        <v>47</v>
      </c>
      <c r="I12" s="20" t="s">
        <v>48</v>
      </c>
      <c r="J12" s="42" t="s">
        <v>49</v>
      </c>
    </row>
    <row r="13" spans="1:10" ht="30" x14ac:dyDescent="0.25">
      <c r="A13" s="39" t="s">
        <v>26</v>
      </c>
      <c r="B13" s="10" t="s">
        <v>14</v>
      </c>
      <c r="C13" s="11" t="s">
        <v>15</v>
      </c>
      <c r="D13" s="33"/>
      <c r="E13" s="33"/>
      <c r="F13" s="33"/>
      <c r="G13" s="33"/>
      <c r="H13" s="49">
        <v>8</v>
      </c>
      <c r="I13" s="49">
        <v>13</v>
      </c>
      <c r="J13" s="50">
        <v>18</v>
      </c>
    </row>
    <row r="14" spans="1:10" ht="30" x14ac:dyDescent="0.25">
      <c r="A14" s="39" t="s">
        <v>26</v>
      </c>
      <c r="B14" s="12" t="s">
        <v>10</v>
      </c>
      <c r="C14" s="11" t="s">
        <v>16</v>
      </c>
      <c r="D14" s="33"/>
      <c r="E14" s="33"/>
      <c r="F14" s="33"/>
      <c r="G14" s="33"/>
      <c r="H14" s="49">
        <v>4</v>
      </c>
      <c r="I14" s="49">
        <v>8</v>
      </c>
      <c r="J14" s="50">
        <v>12</v>
      </c>
    </row>
    <row r="15" spans="1:10" ht="30" x14ac:dyDescent="0.25">
      <c r="A15" s="39" t="s">
        <v>26</v>
      </c>
      <c r="B15" s="14" t="s">
        <v>17</v>
      </c>
      <c r="C15" s="11" t="s">
        <v>18</v>
      </c>
      <c r="D15" s="33"/>
      <c r="E15" s="33"/>
      <c r="F15" s="33"/>
      <c r="G15" s="33"/>
      <c r="H15" s="49">
        <v>0</v>
      </c>
      <c r="I15" s="49">
        <v>8</v>
      </c>
      <c r="J15" s="50">
        <v>12</v>
      </c>
    </row>
    <row r="16" spans="1:10" ht="30" x14ac:dyDescent="0.25">
      <c r="A16" s="39" t="s">
        <v>26</v>
      </c>
      <c r="B16" s="14" t="s">
        <v>11</v>
      </c>
      <c r="C16" s="11" t="s">
        <v>19</v>
      </c>
      <c r="D16" s="33"/>
      <c r="E16" s="33"/>
      <c r="F16" s="33"/>
      <c r="G16" s="33"/>
      <c r="H16" s="49">
        <v>1</v>
      </c>
      <c r="I16" s="49">
        <v>1.2</v>
      </c>
      <c r="J16" s="50">
        <v>1.3</v>
      </c>
    </row>
    <row r="17" spans="1:10" x14ac:dyDescent="0.25">
      <c r="A17" s="39" t="s">
        <v>26</v>
      </c>
      <c r="B17" s="12" t="s">
        <v>20</v>
      </c>
      <c r="C17" s="11" t="s">
        <v>21</v>
      </c>
      <c r="D17" s="33"/>
      <c r="E17" s="33"/>
      <c r="F17" s="33"/>
      <c r="G17" s="33"/>
      <c r="H17" s="49">
        <v>0</v>
      </c>
      <c r="I17" s="49">
        <v>1</v>
      </c>
      <c r="J17" s="50">
        <v>3</v>
      </c>
    </row>
    <row r="18" spans="1:10" x14ac:dyDescent="0.25">
      <c r="A18" s="39" t="s">
        <v>26</v>
      </c>
      <c r="B18" s="15" t="s">
        <v>22</v>
      </c>
      <c r="C18" s="11" t="s">
        <v>23</v>
      </c>
      <c r="D18" s="33"/>
      <c r="E18" s="33"/>
      <c r="F18" s="33"/>
      <c r="G18" s="33"/>
      <c r="H18" s="49">
        <v>1</v>
      </c>
      <c r="I18" s="49">
        <v>3</v>
      </c>
      <c r="J18" s="50">
        <v>5</v>
      </c>
    </row>
    <row r="19" spans="1:10" ht="15.75" thickBot="1" x14ac:dyDescent="0.3">
      <c r="A19" s="43" t="s">
        <v>26</v>
      </c>
      <c r="B19" s="44" t="s">
        <v>12</v>
      </c>
      <c r="C19" s="45" t="s">
        <v>24</v>
      </c>
      <c r="D19" s="48"/>
      <c r="E19" s="48"/>
      <c r="F19" s="48"/>
      <c r="G19" s="48"/>
      <c r="H19" s="51" t="s">
        <v>50</v>
      </c>
      <c r="I19" s="51" t="s">
        <v>51</v>
      </c>
      <c r="J19" s="52" t="s">
        <v>52</v>
      </c>
    </row>
    <row r="20" spans="1:10" x14ac:dyDescent="0.25">
      <c r="A20" s="26"/>
      <c r="B20" s="24"/>
      <c r="C20" s="24"/>
      <c r="D20" s="24"/>
      <c r="E20" s="24"/>
      <c r="F20" s="24"/>
      <c r="G20" s="24"/>
      <c r="H20" s="24"/>
      <c r="I20" s="24"/>
      <c r="J20" s="24"/>
    </row>
    <row r="21" spans="1:10" x14ac:dyDescent="0.25">
      <c r="A21" s="25"/>
      <c r="B21" s="24"/>
      <c r="C21" s="24"/>
      <c r="D21" s="24"/>
      <c r="E21" s="24"/>
      <c r="F21" s="24"/>
      <c r="G21" s="24"/>
      <c r="H21" s="24"/>
      <c r="I21" s="24"/>
      <c r="J21" s="24"/>
    </row>
    <row r="22" spans="1:10" x14ac:dyDescent="0.25">
      <c r="A22" s="40"/>
      <c r="B22" s="21"/>
      <c r="C22" s="22" t="s">
        <v>57</v>
      </c>
      <c r="D22" s="41"/>
      <c r="E22" s="41"/>
      <c r="F22" s="41"/>
      <c r="G22" s="41"/>
      <c r="H22" s="56" t="s">
        <v>47</v>
      </c>
      <c r="I22" s="20" t="s">
        <v>48</v>
      </c>
      <c r="J22" s="42" t="s">
        <v>49</v>
      </c>
    </row>
    <row r="23" spans="1:10" ht="75" customHeight="1" x14ac:dyDescent="0.25">
      <c r="A23" s="64"/>
      <c r="B23" s="65"/>
      <c r="C23" s="66" t="s">
        <v>58</v>
      </c>
      <c r="D23" s="67"/>
      <c r="E23" s="67"/>
      <c r="F23" s="67"/>
      <c r="G23" s="67"/>
      <c r="H23" s="67"/>
      <c r="I23" s="68"/>
      <c r="J23" s="69"/>
    </row>
    <row r="24" spans="1:10" x14ac:dyDescent="0.25">
      <c r="A24" s="25"/>
      <c r="B24" s="24"/>
      <c r="C24" s="24"/>
      <c r="D24" s="24"/>
      <c r="E24" s="24"/>
      <c r="F24" s="24"/>
      <c r="G24" s="24"/>
      <c r="H24" s="24"/>
      <c r="I24" s="24"/>
      <c r="J24" s="24"/>
    </row>
    <row r="25" spans="1:10" x14ac:dyDescent="0.25">
      <c r="A25" s="25"/>
      <c r="B25" s="24"/>
      <c r="C25" s="24"/>
      <c r="D25" s="24"/>
      <c r="E25" s="24"/>
      <c r="F25" s="24"/>
      <c r="G25" s="24"/>
      <c r="H25" s="24"/>
      <c r="I25" s="24"/>
      <c r="J25" s="24"/>
    </row>
    <row r="26" spans="1:10" x14ac:dyDescent="0.25">
      <c r="A26" s="25"/>
      <c r="B26" s="24"/>
      <c r="C26" s="24"/>
      <c r="D26" s="24"/>
      <c r="E26" s="24"/>
      <c r="F26" s="24"/>
      <c r="G26" s="24"/>
      <c r="H26" s="24"/>
      <c r="I26" s="24"/>
      <c r="J26" s="24"/>
    </row>
  </sheetData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6"/>
  <sheetViews>
    <sheetView zoomScale="70" zoomScaleNormal="70" workbookViewId="0">
      <selection activeCell="F8" sqref="F8"/>
    </sheetView>
  </sheetViews>
  <sheetFormatPr defaultRowHeight="15" x14ac:dyDescent="0.25"/>
  <cols>
    <col min="4" max="4" width="46.7109375" customWidth="1"/>
    <col min="5" max="5" width="79.5703125" customWidth="1"/>
    <col min="6" max="6" width="45.28515625" bestFit="1" customWidth="1"/>
    <col min="7" max="7" width="24.7109375" customWidth="1"/>
    <col min="8" max="8" width="15.7109375" customWidth="1"/>
    <col min="9" max="9" width="23.42578125" bestFit="1" customWidth="1"/>
  </cols>
  <sheetData>
    <row r="3" spans="4:9" x14ac:dyDescent="0.25">
      <c r="G3" s="98" t="s">
        <v>114</v>
      </c>
      <c r="H3" s="98" t="s">
        <v>119</v>
      </c>
      <c r="I3" s="98" t="s">
        <v>122</v>
      </c>
    </row>
    <row r="4" spans="4:9" x14ac:dyDescent="0.25">
      <c r="D4" s="90"/>
      <c r="E4" s="90"/>
      <c r="F4" s="90" t="s">
        <v>115</v>
      </c>
      <c r="G4" s="91" t="str">
        <f>MyYear0</f>
        <v>2013/14</v>
      </c>
      <c r="H4" s="91" t="str">
        <f>MyYear0</f>
        <v>2013/14</v>
      </c>
      <c r="I4" s="91" t="str">
        <f>MyYear0</f>
        <v>2013/14</v>
      </c>
    </row>
    <row r="5" spans="4:9" x14ac:dyDescent="0.25">
      <c r="D5" s="92" t="s">
        <v>14</v>
      </c>
      <c r="E5" s="13" t="s">
        <v>116</v>
      </c>
      <c r="F5" s="13" t="s">
        <v>77</v>
      </c>
      <c r="G5" s="57">
        <v>8</v>
      </c>
      <c r="H5" s="93"/>
      <c r="I5" s="93"/>
    </row>
    <row r="6" spans="4:9" x14ac:dyDescent="0.25">
      <c r="D6" s="92" t="s">
        <v>10</v>
      </c>
      <c r="E6" s="13" t="s">
        <v>117</v>
      </c>
      <c r="F6" s="13" t="s">
        <v>118</v>
      </c>
      <c r="G6" s="93">
        <v>4</v>
      </c>
      <c r="H6" s="94">
        <v>5</v>
      </c>
      <c r="I6" s="94">
        <v>5</v>
      </c>
    </row>
    <row r="7" spans="4:9" x14ac:dyDescent="0.25">
      <c r="D7" s="95" t="s">
        <v>17</v>
      </c>
      <c r="E7" s="13" t="s">
        <v>61</v>
      </c>
      <c r="F7" s="13"/>
      <c r="G7" s="94">
        <v>0</v>
      </c>
      <c r="H7" s="93"/>
      <c r="I7" s="93"/>
    </row>
    <row r="8" spans="4:9" x14ac:dyDescent="0.25">
      <c r="D8" s="95" t="s">
        <v>11</v>
      </c>
      <c r="E8" s="13" t="s">
        <v>19</v>
      </c>
      <c r="F8" s="13"/>
      <c r="G8" s="93">
        <v>1</v>
      </c>
      <c r="H8" s="94">
        <v>90</v>
      </c>
      <c r="I8" s="99">
        <v>8</v>
      </c>
    </row>
    <row r="9" spans="4:9" x14ac:dyDescent="0.25">
      <c r="D9" s="92" t="s">
        <v>20</v>
      </c>
      <c r="E9" s="13" t="s">
        <v>83</v>
      </c>
      <c r="F9" s="13"/>
      <c r="G9" s="94">
        <v>0</v>
      </c>
      <c r="H9" s="93"/>
      <c r="I9" s="93"/>
    </row>
    <row r="10" spans="4:9" x14ac:dyDescent="0.25">
      <c r="D10" s="96" t="s">
        <v>22</v>
      </c>
      <c r="E10" s="13" t="s">
        <v>23</v>
      </c>
      <c r="F10" s="13"/>
      <c r="G10" s="94">
        <v>1</v>
      </c>
      <c r="H10" s="93"/>
      <c r="I10" s="93"/>
    </row>
    <row r="11" spans="4:9" x14ac:dyDescent="0.25">
      <c r="D11" s="96" t="s">
        <v>12</v>
      </c>
      <c r="E11" s="13" t="s">
        <v>24</v>
      </c>
      <c r="F11" s="13"/>
      <c r="G11" s="97" t="s">
        <v>120</v>
      </c>
      <c r="H11" s="94" t="s">
        <v>121</v>
      </c>
      <c r="I11" s="94" t="s">
        <v>123</v>
      </c>
    </row>
    <row r="16" spans="4:9" x14ac:dyDescent="0.25">
      <c r="H16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B2:AH26"/>
  <sheetViews>
    <sheetView zoomScale="85" zoomScaleNormal="85" workbookViewId="0"/>
  </sheetViews>
  <sheetFormatPr defaultRowHeight="15" x14ac:dyDescent="0.25"/>
  <cols>
    <col min="1" max="33" width="9.140625" style="169"/>
    <col min="34" max="34" width="14.7109375" style="169" customWidth="1"/>
    <col min="35" max="16384" width="9.140625" style="169"/>
  </cols>
  <sheetData>
    <row r="2" spans="28:34" ht="75" x14ac:dyDescent="0.25">
      <c r="AD2" s="169" t="str">
        <f>+DASHBOARD!$L$7</f>
        <v>Q1</v>
      </c>
      <c r="AE2" s="169" t="str">
        <f>+DASHBOARD!$P$7</f>
        <v xml:space="preserve">Q 2 </v>
      </c>
      <c r="AF2" s="169" t="str">
        <f>+DASHBOARD!$T$7</f>
        <v>Q3</v>
      </c>
      <c r="AG2" s="169" t="str">
        <f>+DASHBOARD!$X$7</f>
        <v>Q4</v>
      </c>
      <c r="AH2" s="173" t="str">
        <f>+DASHBOARD!$Z$6</f>
        <v>MEASURE AGAINST ANNUAL TARGET</v>
      </c>
    </row>
    <row r="3" spans="28:34" x14ac:dyDescent="0.25">
      <c r="AB3" s="169" t="str">
        <f>+DASHBOARD!C11</f>
        <v>PROGRAMME PERFORMANCE</v>
      </c>
      <c r="AC3" s="169" t="str">
        <f>+DASHBOARD!E14</f>
        <v>Total number of neighbourhood development partnership projects granted award status</v>
      </c>
      <c r="AD3" s="169">
        <f>+DASHBOARD!L14</f>
        <v>31</v>
      </c>
      <c r="AE3" s="169">
        <f>+DASHBOARD!P14</f>
        <v>0</v>
      </c>
      <c r="AF3" s="169">
        <f>+DASHBOARD!T14</f>
        <v>0</v>
      </c>
      <c r="AG3" s="169">
        <f>+DASHBOARD!X14</f>
        <v>0</v>
      </c>
      <c r="AH3" s="169">
        <f>+DASHBOARD!Z14</f>
        <v>31</v>
      </c>
    </row>
    <row r="4" spans="28:34" x14ac:dyDescent="0.25">
      <c r="AC4" s="169" t="str">
        <f>+DASHBOARD!E15</f>
        <v>Total number of neighbourhood development partnership projects under construction</v>
      </c>
      <c r="AD4" s="169">
        <f>+DASHBOARD!L15</f>
        <v>0</v>
      </c>
      <c r="AE4" s="169">
        <f>+DASHBOARD!P15</f>
        <v>40</v>
      </c>
      <c r="AF4" s="169">
        <f>+DASHBOARD!T15</f>
        <v>25</v>
      </c>
      <c r="AG4" s="169">
        <f>+DASHBOARD!X15</f>
        <v>25</v>
      </c>
      <c r="AH4" s="169">
        <f>+DASHBOARD!Z15</f>
        <v>90</v>
      </c>
    </row>
    <row r="5" spans="28:34" x14ac:dyDescent="0.25">
      <c r="AC5" s="169" t="str">
        <f>+DASHBOARD!E16</f>
        <v>Number of long-term township regeneration programmes implemented per year</v>
      </c>
      <c r="AD5" s="169">
        <f>+DASHBOARD!L16</f>
        <v>35</v>
      </c>
      <c r="AE5" s="169">
        <f>+DASHBOARD!P16</f>
        <v>30</v>
      </c>
      <c r="AF5" s="169">
        <f>+DASHBOARD!T16</f>
        <v>0</v>
      </c>
      <c r="AG5" s="169">
        <f>+DASHBOARD!X16</f>
        <v>0</v>
      </c>
      <c r="AH5" s="169">
        <f>+DASHBOARD!Z16</f>
        <v>65</v>
      </c>
    </row>
    <row r="6" spans="28:34" x14ac:dyDescent="0.25">
      <c r="AC6" s="169" t="str">
        <f>+DASHBOARD!E17</f>
        <v>Third party investment leverage per year</v>
      </c>
      <c r="AD6" s="169">
        <f>+DASHBOARD!L17</f>
        <v>0</v>
      </c>
      <c r="AE6" s="169">
        <f>+DASHBOARD!P17</f>
        <v>0</v>
      </c>
      <c r="AF6" s="169">
        <f>+DASHBOARD!T17</f>
        <v>250</v>
      </c>
      <c r="AG6" s="169">
        <f>+DASHBOARD!X17</f>
        <v>0</v>
      </c>
      <c r="AH6" s="169">
        <f>+DASHBOARD!Z17</f>
        <v>250</v>
      </c>
    </row>
    <row r="7" spans="28:34" x14ac:dyDescent="0.25">
      <c r="AC7" s="169" t="str">
        <f>+DASHBOARD!E19</f>
        <v>Total number of long-term urban regeneration programmes registered No of NDP Awards Funded</v>
      </c>
      <c r="AD7" s="169">
        <f>+DASHBOARD!L19</f>
        <v>0</v>
      </c>
      <c r="AE7" s="169">
        <f>+DASHBOARD!P19</f>
        <v>0</v>
      </c>
      <c r="AF7" s="169">
        <f>+DASHBOARD!T19</f>
        <v>0</v>
      </c>
      <c r="AG7" s="169">
        <f>+DASHBOARD!X19</f>
        <v>0</v>
      </c>
      <c r="AH7" s="169">
        <f>+DASHBOARD!Z19</f>
        <v>0</v>
      </c>
    </row>
    <row r="8" spans="28:34" x14ac:dyDescent="0.25">
      <c r="AC8" s="169" t="str">
        <f>+DASHBOARD!E20</f>
        <v>Total number of neighbourhood development partnership projects approved (cumulative) 
No of NDP Projects Approved</v>
      </c>
      <c r="AD8" s="169">
        <f>+DASHBOARD!L20</f>
        <v>0</v>
      </c>
      <c r="AE8" s="169">
        <f>+DASHBOARD!P20</f>
        <v>0</v>
      </c>
      <c r="AF8" s="169">
        <f>+DASHBOARD!T20</f>
        <v>0</v>
      </c>
      <c r="AG8" s="169">
        <f>+DASHBOARD!X20</f>
        <v>526</v>
      </c>
      <c r="AH8" s="169">
        <f>+DASHBOARD!Z20</f>
        <v>789</v>
      </c>
    </row>
    <row r="9" spans="28:34" x14ac:dyDescent="0.25">
      <c r="AC9" s="169" t="str">
        <f>+DASHBOARD!E21</f>
        <v>Number of NDPG projects under construction</v>
      </c>
      <c r="AD9" s="169">
        <f>+DASHBOARD!L21</f>
        <v>0</v>
      </c>
      <c r="AE9" s="169">
        <f>+DASHBOARD!P21</f>
        <v>0</v>
      </c>
      <c r="AF9" s="169">
        <f>+DASHBOARD!T21</f>
        <v>243</v>
      </c>
      <c r="AG9" s="169">
        <f>+DASHBOARD!X21</f>
        <v>81</v>
      </c>
      <c r="AH9" s="169">
        <f>+DASHBOARD!Z21</f>
        <v>81</v>
      </c>
    </row>
    <row r="10" spans="28:34" x14ac:dyDescent="0.25">
      <c r="AC10" s="169" t="str">
        <f>+DASHBOARD!E22</f>
        <v>Estimated third party investment leveraged (cumulative)</v>
      </c>
      <c r="AD10" s="169">
        <f>+DASHBOARD!L22</f>
        <v>0</v>
      </c>
      <c r="AE10" s="169">
        <f>+DASHBOARD!P22</f>
        <v>0</v>
      </c>
      <c r="AF10" s="169">
        <f>+DASHBOARD!T22</f>
        <v>0</v>
      </c>
      <c r="AG10" s="169">
        <f>+DASHBOARD!X22</f>
        <v>0</v>
      </c>
      <c r="AH10" s="169">
        <f>+DASHBOARD!Z22</f>
        <v>0</v>
      </c>
    </row>
    <row r="13" spans="28:34" ht="60" x14ac:dyDescent="0.25">
      <c r="AD13" s="169" t="str">
        <f>+DASHBOARD!$L$7</f>
        <v>Q1</v>
      </c>
      <c r="AE13" s="169" t="str">
        <f>+DASHBOARD!$P$7</f>
        <v xml:space="preserve">Q 2 </v>
      </c>
      <c r="AF13" s="169" t="str">
        <f>+DASHBOARD!$T$7</f>
        <v>Q3</v>
      </c>
      <c r="AG13" s="169" t="str">
        <f>+DASHBOARD!$X$7</f>
        <v>Q4</v>
      </c>
      <c r="AH13" s="173" t="str">
        <f>+DASHBOARD!$Z$6</f>
        <v>MEASURE AGAINST ANNUAL TARGET</v>
      </c>
    </row>
    <row r="14" spans="28:34" x14ac:dyDescent="0.25">
      <c r="AB14" s="169" t="str">
        <f>+DASHBOARD!C24</f>
        <v>GRANT FINANCIAL PERFORMANCE</v>
      </c>
      <c r="AC14" s="169" t="str">
        <f>+DASHBOARD!E26</f>
        <v>Expenditure (technical assistance) (Rm)</v>
      </c>
      <c r="AD14" s="169">
        <f>+DASHBOARD!L26</f>
        <v>3853</v>
      </c>
      <c r="AE14" s="169">
        <f>+DASHBOARD!P26</f>
        <v>3485</v>
      </c>
      <c r="AF14" s="169">
        <f>+DASHBOARD!T26</f>
        <v>2577</v>
      </c>
      <c r="AG14" s="169">
        <f>+DASHBOARD!X26</f>
        <v>741</v>
      </c>
      <c r="AH14" s="169">
        <f>+DASHBOARD!Z26</f>
        <v>1347</v>
      </c>
    </row>
    <row r="15" spans="28:34" x14ac:dyDescent="0.25">
      <c r="AC15" s="169" t="str">
        <f>+DASHBOARD!E27</f>
        <v>Expenditure (capital grant) (Rm)</v>
      </c>
      <c r="AD15" s="169">
        <f>+DASHBOARD!L27</f>
        <v>0</v>
      </c>
      <c r="AE15" s="169">
        <f>+DASHBOARD!P27</f>
        <v>237769</v>
      </c>
      <c r="AF15" s="169">
        <f>+DASHBOARD!T27</f>
        <v>70802</v>
      </c>
      <c r="AG15" s="169">
        <f>+DASHBOARD!X27</f>
        <v>213695</v>
      </c>
      <c r="AH15" s="169">
        <f>+DASHBOARD!Z27</f>
        <v>427390</v>
      </c>
    </row>
    <row r="16" spans="28:34" x14ac:dyDescent="0.25">
      <c r="AC16" s="169" t="str">
        <f>+DASHBOARD!E28</f>
        <v>Expenditure (NDPG Total) (Rm)</v>
      </c>
      <c r="AD16" s="169">
        <f>+DASHBOARD!L28</f>
        <v>3853</v>
      </c>
      <c r="AE16" s="169">
        <f>+DASHBOARD!P28</f>
        <v>241254</v>
      </c>
      <c r="AF16" s="169">
        <f>+DASHBOARD!T28</f>
        <v>73379</v>
      </c>
      <c r="AG16" s="169">
        <f>+DASHBOARD!X28</f>
        <v>214436</v>
      </c>
      <c r="AH16" s="169">
        <f>+DASHBOARD!Z28</f>
        <v>428737</v>
      </c>
    </row>
    <row r="19" spans="28:34" ht="60" x14ac:dyDescent="0.25">
      <c r="AD19" s="169" t="str">
        <f>+DASHBOARD!$L$7</f>
        <v>Q1</v>
      </c>
      <c r="AE19" s="169" t="str">
        <f>+DASHBOARD!$P$7</f>
        <v xml:space="preserve">Q 2 </v>
      </c>
      <c r="AF19" s="169" t="str">
        <f>+DASHBOARD!$T$7</f>
        <v>Q3</v>
      </c>
      <c r="AG19" s="169" t="str">
        <f>+DASHBOARD!$X$7</f>
        <v>Q4</v>
      </c>
      <c r="AH19" s="173" t="str">
        <f>+DASHBOARD!$Z$6</f>
        <v>MEASURE AGAINST ANNUAL TARGET</v>
      </c>
    </row>
    <row r="20" spans="28:34" x14ac:dyDescent="0.25">
      <c r="AB20" s="169" t="str">
        <f>+DASHBOARD!C30</f>
        <v>URBAN NETWORK STRATEGY PERFORMANCE</v>
      </c>
      <c r="AC20" s="169" t="str">
        <f>+DASHBOARD!E32</f>
        <v>Total number of executive engagements completed 
(Council Res / MOA)</v>
      </c>
      <c r="AD20" s="169">
        <f>+DASHBOARD!L32</f>
        <v>0</v>
      </c>
      <c r="AE20" s="169">
        <f>+DASHBOARD!P32</f>
        <v>0</v>
      </c>
      <c r="AF20" s="169">
        <f>+DASHBOARD!T32</f>
        <v>0</v>
      </c>
      <c r="AG20" s="169">
        <f>+DASHBOARD!X32</f>
        <v>0</v>
      </c>
      <c r="AH20" s="169">
        <f>+DASHBOARD!Z32</f>
        <v>0</v>
      </c>
    </row>
    <row r="21" spans="28:34" x14ac:dyDescent="0.25">
      <c r="AC21" s="169" t="str">
        <f>+DASHBOARD!E33</f>
        <v xml:space="preserve">Total number of approved / revised Urban Network  Plans (cumulative) </v>
      </c>
      <c r="AD21" s="169">
        <f>+DASHBOARD!L33</f>
        <v>0</v>
      </c>
      <c r="AE21" s="169">
        <f>+DASHBOARD!P33</f>
        <v>0</v>
      </c>
      <c r="AF21" s="169">
        <f>+DASHBOARD!T33</f>
        <v>0</v>
      </c>
      <c r="AG21" s="169">
        <f>+DASHBOARD!X33</f>
        <v>0</v>
      </c>
      <c r="AH21" s="169">
        <f>+DASHBOARD!Z33</f>
        <v>0</v>
      </c>
    </row>
    <row r="22" spans="28:34" x14ac:dyDescent="0.25">
      <c r="AC22" s="169" t="str">
        <f>+DASHBOARD!E34</f>
        <v xml:space="preserve">Total number of approved Precinct  Plans (Urban Hubs)  (cumulative) </v>
      </c>
      <c r="AD22" s="169">
        <f>+DASHBOARD!L34</f>
        <v>0</v>
      </c>
      <c r="AE22" s="169">
        <f>+DASHBOARD!P34</f>
        <v>0</v>
      </c>
      <c r="AF22" s="169">
        <f>+DASHBOARD!T34</f>
        <v>0</v>
      </c>
      <c r="AG22" s="169">
        <f>+DASHBOARD!X34</f>
        <v>0</v>
      </c>
      <c r="AH22" s="169">
        <f>+DASHBOARD!Z34</f>
        <v>0</v>
      </c>
    </row>
    <row r="23" spans="28:34" x14ac:dyDescent="0.25">
      <c r="AC23" s="169" t="str">
        <f>+DASHBOARD!E35</f>
        <v>No of approved projects in construction (as % of gazette)</v>
      </c>
      <c r="AD23" s="169">
        <f>+DASHBOARD!L35</f>
        <v>0</v>
      </c>
      <c r="AE23" s="169">
        <f>+DASHBOARD!P35</f>
        <v>0</v>
      </c>
      <c r="AF23" s="169">
        <f>+DASHBOARD!T35</f>
        <v>0</v>
      </c>
      <c r="AG23" s="169">
        <f>+DASHBOARD!X35</f>
        <v>0</v>
      </c>
      <c r="AH23" s="169">
        <f>+DASHBOARD!Z35</f>
        <v>0</v>
      </c>
    </row>
    <row r="24" spans="28:34" x14ac:dyDescent="0.25">
      <c r="AC24" s="169" t="str">
        <f>+DASHBOARD!E36</f>
        <v>Total number of Precincts  (Urban Hubs) Commenced</v>
      </c>
      <c r="AD24" s="169">
        <f>+DASHBOARD!L36</f>
        <v>0</v>
      </c>
      <c r="AE24" s="169">
        <f>+DASHBOARD!P36</f>
        <v>0</v>
      </c>
      <c r="AF24" s="169">
        <f>+DASHBOARD!T36</f>
        <v>0</v>
      </c>
      <c r="AG24" s="169">
        <f>+DASHBOARD!X36</f>
        <v>0</v>
      </c>
      <c r="AH24" s="169">
        <f>+DASHBOARD!Z36</f>
        <v>0</v>
      </c>
    </row>
    <row r="25" spans="28:34" x14ac:dyDescent="0.25">
      <c r="AC25" s="169" t="str">
        <f>+DASHBOARD!E37</f>
        <v>Total number of Partnerships concluded</v>
      </c>
      <c r="AD25" s="169">
        <f>+DASHBOARD!L37</f>
        <v>0</v>
      </c>
      <c r="AE25" s="169">
        <f>+DASHBOARD!P37</f>
        <v>0</v>
      </c>
      <c r="AF25" s="169">
        <f>+DASHBOARD!T37</f>
        <v>0</v>
      </c>
      <c r="AG25" s="169">
        <f>+DASHBOARD!X37</f>
        <v>0</v>
      </c>
      <c r="AH25" s="169">
        <f>+DASHBOARD!Z37</f>
        <v>0</v>
      </c>
    </row>
    <row r="26" spans="28:34" x14ac:dyDescent="0.25">
      <c r="AC26" s="169" t="str">
        <f>+DASHBOARD!E38</f>
        <v>Financial Leverage</v>
      </c>
      <c r="AD26" s="169">
        <f>+DASHBOARD!L38</f>
        <v>0</v>
      </c>
      <c r="AE26" s="169">
        <f>+DASHBOARD!P38</f>
        <v>0</v>
      </c>
      <c r="AF26" s="169">
        <f>+DASHBOARD!T38</f>
        <v>0</v>
      </c>
      <c r="AG26" s="169">
        <f>+DASHBOARD!X38</f>
        <v>0</v>
      </c>
      <c r="AH26" s="169">
        <f>+DASHBOARD!Z38</f>
        <v>0</v>
      </c>
    </row>
  </sheetData>
  <pageMargins left="0.23622047244094491" right="0.23622047244094491" top="0.74803149606299213" bottom="0.74803149606299213" header="0.31496062992125984" footer="0.31496062992125984"/>
  <pageSetup paperSize="9" scale="71" fitToHeight="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U48"/>
  <sheetViews>
    <sheetView topLeftCell="A4" zoomScaleNormal="100" workbookViewId="0">
      <pane ySplit="9" topLeftCell="A13" activePane="bottomLeft" state="frozen"/>
      <selection activeCell="A4" sqref="A4"/>
      <selection pane="bottomLeft"/>
    </sheetView>
  </sheetViews>
  <sheetFormatPr defaultRowHeight="15" x14ac:dyDescent="0.25"/>
  <cols>
    <col min="1" max="1" width="36.5703125" style="5" bestFit="1" customWidth="1"/>
    <col min="2" max="2" width="27.7109375" style="6" customWidth="1"/>
    <col min="3" max="3" width="49.28515625" style="6" customWidth="1"/>
    <col min="4" max="5" width="37.85546875" style="6" customWidth="1"/>
    <col min="6" max="6" width="23.140625" style="6" customWidth="1"/>
    <col min="7" max="7" width="9.28515625" style="6" customWidth="1"/>
    <col min="8" max="8" width="10" style="6" customWidth="1"/>
    <col min="9" max="9" width="9.5703125" style="6" customWidth="1"/>
    <col min="10" max="10" width="12" style="6" customWidth="1"/>
    <col min="11" max="11" width="11" style="6" customWidth="1"/>
    <col min="12" max="12" width="10" style="6" customWidth="1"/>
    <col min="13" max="13" width="10.85546875" style="6" customWidth="1"/>
    <col min="14" max="14" width="12" style="6" customWidth="1"/>
    <col min="15" max="15" width="11.5703125" style="6" customWidth="1"/>
    <col min="16" max="16" width="10.5703125" style="6" customWidth="1"/>
    <col min="17" max="17" width="10" style="6" customWidth="1"/>
    <col min="18" max="18" width="12.5703125" style="6" customWidth="1"/>
    <col min="19" max="19" width="9.5703125" style="6" bestFit="1" customWidth="1"/>
    <col min="20" max="20" width="11.5703125" style="6" customWidth="1"/>
    <col min="21" max="21" width="10.5703125" style="6" bestFit="1" customWidth="1"/>
    <col min="22" max="22" width="12.5703125" style="6" bestFit="1" customWidth="1"/>
    <col min="23" max="23" width="1.7109375" style="33" customWidth="1"/>
    <col min="24" max="24" width="18.140625" style="6" customWidth="1"/>
    <col min="25" max="25" width="2" style="33" customWidth="1"/>
    <col min="26" max="26" width="3.42578125" style="63" customWidth="1"/>
    <col min="27" max="27" width="12" style="6" bestFit="1" customWidth="1"/>
    <col min="28" max="28" width="12" style="6" customWidth="1"/>
    <col min="29" max="29" width="11.7109375" style="6" bestFit="1" customWidth="1"/>
    <col min="30" max="30" width="11.7109375" style="6" customWidth="1"/>
    <col min="31" max="31" width="12.5703125" style="6" bestFit="1" customWidth="1"/>
    <col min="32" max="32" width="12.5703125" style="6" customWidth="1"/>
    <col min="33" max="33" width="12.140625" style="6" bestFit="1" customWidth="1"/>
    <col min="34" max="34" width="12.140625" style="6" customWidth="1"/>
    <col min="35" max="35" width="11.5703125" style="6" customWidth="1"/>
    <col min="36" max="36" width="16.42578125" style="6" customWidth="1"/>
    <col min="37" max="37" width="11.28515625" style="6" customWidth="1"/>
    <col min="38" max="38" width="11.28515625" style="6" hidden="1" customWidth="1"/>
    <col min="39" max="55" width="0" style="6" hidden="1" customWidth="1"/>
    <col min="56" max="99" width="9.140625" style="24"/>
    <col min="100" max="16384" width="9.140625" style="6"/>
  </cols>
  <sheetData>
    <row r="1" spans="1:99" s="24" customFormat="1" x14ac:dyDescent="0.25">
      <c r="A1" s="25"/>
      <c r="W1" s="33"/>
      <c r="Y1" s="33"/>
    </row>
    <row r="2" spans="1:99" s="24" customFormat="1" x14ac:dyDescent="0.25">
      <c r="A2" s="25"/>
      <c r="W2" s="33"/>
      <c r="Y2" s="33"/>
    </row>
    <row r="3" spans="1:99" s="24" customFormat="1" x14ac:dyDescent="0.25">
      <c r="A3" s="25"/>
      <c r="W3" s="33"/>
      <c r="Y3" s="33"/>
    </row>
    <row r="4" spans="1:99" s="24" customFormat="1" x14ac:dyDescent="0.25">
      <c r="A4" s="25"/>
      <c r="W4" s="33"/>
      <c r="Y4" s="33"/>
    </row>
    <row r="5" spans="1:99" s="24" customFormat="1" x14ac:dyDescent="0.25">
      <c r="A5" s="25"/>
      <c r="W5" s="33"/>
      <c r="Y5" s="33"/>
    </row>
    <row r="6" spans="1:99" s="24" customFormat="1" x14ac:dyDescent="0.25">
      <c r="A6" s="25"/>
      <c r="W6" s="33"/>
      <c r="Y6" s="33"/>
    </row>
    <row r="7" spans="1:99" s="24" customFormat="1" x14ac:dyDescent="0.25">
      <c r="A7" s="25"/>
      <c r="W7" s="33"/>
      <c r="Y7" s="33"/>
    </row>
    <row r="8" spans="1:99" s="33" customFormat="1" x14ac:dyDescent="0.25">
      <c r="A8" s="105"/>
    </row>
    <row r="9" spans="1:99" ht="30" customHeight="1" x14ac:dyDescent="0.25">
      <c r="A9" s="32" t="s">
        <v>139</v>
      </c>
      <c r="B9" s="33"/>
      <c r="C9" s="33"/>
      <c r="D9" s="33"/>
      <c r="E9" s="33"/>
      <c r="F9" s="33"/>
      <c r="G9" s="33"/>
      <c r="H9" s="33"/>
      <c r="I9" s="33"/>
      <c r="J9" s="104" t="s">
        <v>54</v>
      </c>
      <c r="K9" s="33"/>
      <c r="L9" s="33"/>
      <c r="M9" s="33"/>
      <c r="N9" s="104" t="s">
        <v>54</v>
      </c>
      <c r="O9" s="33"/>
      <c r="P9" s="33"/>
      <c r="Q9" s="33"/>
      <c r="R9" s="104" t="s">
        <v>54</v>
      </c>
      <c r="S9" s="33"/>
      <c r="T9" s="33"/>
      <c r="U9" s="33"/>
      <c r="V9" s="136" t="s">
        <v>54</v>
      </c>
      <c r="W9" s="144"/>
      <c r="X9" s="184" t="s">
        <v>145</v>
      </c>
      <c r="Y9" s="144"/>
      <c r="Z9" s="153"/>
      <c r="AA9" s="186" t="s">
        <v>45</v>
      </c>
      <c r="AB9" s="185"/>
      <c r="AC9" s="185"/>
      <c r="AD9" s="185"/>
      <c r="AE9" s="185"/>
      <c r="AF9" s="185"/>
      <c r="AG9" s="185"/>
      <c r="AH9" s="185"/>
      <c r="AI9" s="187"/>
      <c r="AJ9" s="188" t="s">
        <v>135</v>
      </c>
      <c r="AK9" s="33"/>
      <c r="AL9" s="34"/>
    </row>
    <row r="10" spans="1:99" ht="22.5" customHeight="1" x14ac:dyDescent="0.25">
      <c r="A10" s="32"/>
      <c r="B10" s="33"/>
      <c r="C10" s="33"/>
      <c r="D10" s="33"/>
      <c r="E10" s="33"/>
      <c r="F10" s="33"/>
      <c r="G10" s="33"/>
      <c r="H10" s="33"/>
      <c r="I10" s="33"/>
      <c r="J10" s="58" t="s">
        <v>36</v>
      </c>
      <c r="K10" s="33"/>
      <c r="L10" s="33"/>
      <c r="M10" s="33"/>
      <c r="N10" s="58" t="s">
        <v>37</v>
      </c>
      <c r="O10" s="33"/>
      <c r="P10" s="33"/>
      <c r="Q10" s="33"/>
      <c r="R10" s="58" t="s">
        <v>38</v>
      </c>
      <c r="S10" s="33"/>
      <c r="T10" s="33"/>
      <c r="U10" s="33"/>
      <c r="V10" s="137" t="s">
        <v>39</v>
      </c>
      <c r="W10" s="145"/>
      <c r="X10" s="185"/>
      <c r="Y10" s="145"/>
      <c r="Z10" s="154"/>
      <c r="AA10" s="58" t="s">
        <v>36</v>
      </c>
      <c r="AB10" s="58" t="s">
        <v>131</v>
      </c>
      <c r="AC10" s="58" t="s">
        <v>37</v>
      </c>
      <c r="AD10" s="58" t="s">
        <v>132</v>
      </c>
      <c r="AE10" s="58" t="s">
        <v>38</v>
      </c>
      <c r="AF10" s="58" t="s">
        <v>133</v>
      </c>
      <c r="AG10" s="58" t="s">
        <v>39</v>
      </c>
      <c r="AH10" s="58" t="s">
        <v>134</v>
      </c>
      <c r="AI10" s="58" t="s">
        <v>46</v>
      </c>
      <c r="AJ10" s="188"/>
      <c r="AK10" s="33"/>
      <c r="AL10" s="70" t="s">
        <v>84</v>
      </c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</row>
    <row r="11" spans="1:99" x14ac:dyDescent="0.25">
      <c r="A11" s="134"/>
      <c r="B11" s="135"/>
      <c r="C11" s="121"/>
      <c r="D11" s="122" t="s">
        <v>64</v>
      </c>
      <c r="E11" s="122" t="s">
        <v>65</v>
      </c>
      <c r="F11" s="183" t="s">
        <v>140</v>
      </c>
      <c r="G11" s="123">
        <v>41365</v>
      </c>
      <c r="H11" s="123">
        <v>41395</v>
      </c>
      <c r="I11" s="123">
        <v>41426</v>
      </c>
      <c r="J11" s="58" t="s">
        <v>40</v>
      </c>
      <c r="K11" s="123">
        <v>41456</v>
      </c>
      <c r="L11" s="123">
        <v>41487</v>
      </c>
      <c r="M11" s="123">
        <v>41518</v>
      </c>
      <c r="N11" s="58" t="s">
        <v>41</v>
      </c>
      <c r="O11" s="123">
        <v>41548</v>
      </c>
      <c r="P11" s="123">
        <v>41579</v>
      </c>
      <c r="Q11" s="123">
        <v>41609</v>
      </c>
      <c r="R11" s="58" t="s">
        <v>42</v>
      </c>
      <c r="S11" s="123">
        <v>41640</v>
      </c>
      <c r="T11" s="123">
        <v>41671</v>
      </c>
      <c r="U11" s="123">
        <v>41699</v>
      </c>
      <c r="V11" s="137" t="s">
        <v>43</v>
      </c>
      <c r="W11" s="145"/>
      <c r="X11" s="147" t="s">
        <v>130</v>
      </c>
      <c r="Y11" s="145"/>
      <c r="Z11" s="154"/>
      <c r="AA11" s="58" t="s">
        <v>40</v>
      </c>
      <c r="AB11" s="58"/>
      <c r="AC11" s="58" t="s">
        <v>41</v>
      </c>
      <c r="AD11" s="58"/>
      <c r="AE11" s="58" t="s">
        <v>42</v>
      </c>
      <c r="AF11" s="58"/>
      <c r="AG11" s="58" t="s">
        <v>43</v>
      </c>
      <c r="AH11" s="58"/>
      <c r="AI11" s="58" t="s">
        <v>47</v>
      </c>
      <c r="AJ11" s="188"/>
      <c r="AK11" s="33"/>
      <c r="AL11" s="72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</row>
    <row r="12" spans="1:99" x14ac:dyDescent="0.25">
      <c r="A12" s="134"/>
      <c r="B12" s="135"/>
      <c r="C12" s="121"/>
      <c r="D12" s="122"/>
      <c r="E12" s="122"/>
      <c r="F12" s="183"/>
      <c r="G12" s="123"/>
      <c r="H12" s="123"/>
      <c r="I12" s="123"/>
      <c r="J12" s="111"/>
      <c r="K12" s="123"/>
      <c r="L12" s="123"/>
      <c r="M12" s="123"/>
      <c r="N12" s="111"/>
      <c r="O12" s="123"/>
      <c r="P12" s="123"/>
      <c r="Q12" s="123"/>
      <c r="R12" s="111"/>
      <c r="S12" s="123"/>
      <c r="T12" s="123"/>
      <c r="U12" s="123"/>
      <c r="V12" s="111"/>
      <c r="W12" s="145"/>
      <c r="X12" s="111"/>
      <c r="Y12" s="145"/>
      <c r="Z12" s="112"/>
      <c r="AA12" s="111"/>
      <c r="AB12" s="111"/>
      <c r="AC12" s="111"/>
      <c r="AD12" s="111"/>
      <c r="AE12" s="111"/>
      <c r="AF12" s="111"/>
      <c r="AG12" s="111"/>
      <c r="AH12" s="111"/>
      <c r="AI12" s="111"/>
      <c r="AJ12" s="188"/>
      <c r="AK12" s="33"/>
      <c r="AL12" s="72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</row>
    <row r="13" spans="1:99" s="24" customFormat="1" x14ac:dyDescent="0.25">
      <c r="A13" s="106"/>
      <c r="B13" s="107"/>
      <c r="C13" s="108"/>
      <c r="D13" s="109"/>
      <c r="E13" s="109"/>
      <c r="F13" s="109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33"/>
      <c r="AK13" s="33"/>
      <c r="AL13" s="34"/>
    </row>
    <row r="14" spans="1:99" s="129" customFormat="1" ht="30" customHeight="1" x14ac:dyDescent="0.25">
      <c r="A14" s="189" t="s">
        <v>126</v>
      </c>
      <c r="B14" s="190"/>
      <c r="C14" s="124"/>
      <c r="D14" s="125"/>
      <c r="E14" s="125"/>
      <c r="F14" s="125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46"/>
      <c r="X14" s="126"/>
      <c r="Y14" s="14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7"/>
      <c r="AK14" s="127"/>
      <c r="AL14" s="128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</row>
    <row r="15" spans="1:99" s="24" customFormat="1" x14ac:dyDescent="0.25">
      <c r="A15" s="106"/>
      <c r="B15" s="107"/>
      <c r="C15" s="108"/>
      <c r="D15" s="109"/>
      <c r="E15" s="109"/>
      <c r="F15" s="109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33"/>
      <c r="AK15" s="33"/>
      <c r="AL15" s="34"/>
    </row>
    <row r="16" spans="1:99" x14ac:dyDescent="0.25">
      <c r="A16" s="38" t="s">
        <v>53</v>
      </c>
      <c r="B16" s="17" t="s">
        <v>9</v>
      </c>
      <c r="C16" s="18" t="s">
        <v>35</v>
      </c>
      <c r="D16" s="18"/>
      <c r="E16" s="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38"/>
      <c r="X16" s="148"/>
      <c r="Z16" s="155"/>
      <c r="AA16" s="19"/>
      <c r="AB16" s="19"/>
      <c r="AC16" s="19"/>
      <c r="AD16" s="19"/>
      <c r="AE16" s="19"/>
      <c r="AF16" s="19"/>
      <c r="AG16" s="19"/>
      <c r="AH16" s="19"/>
      <c r="AI16" s="19"/>
      <c r="AJ16" s="33"/>
      <c r="AK16" s="33"/>
      <c r="AL16" s="72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</row>
    <row r="17" spans="1:99" ht="30" x14ac:dyDescent="0.25">
      <c r="A17" s="100" t="s">
        <v>62</v>
      </c>
      <c r="B17" s="8" t="s">
        <v>10</v>
      </c>
      <c r="C17" s="9" t="s">
        <v>63</v>
      </c>
      <c r="D17" s="9" t="s">
        <v>66</v>
      </c>
      <c r="E17" s="9" t="s">
        <v>67</v>
      </c>
      <c r="F17" s="9"/>
      <c r="G17" s="159">
        <v>25</v>
      </c>
      <c r="H17" s="159">
        <v>1</v>
      </c>
      <c r="I17" s="159">
        <v>5</v>
      </c>
      <c r="J17" s="57">
        <f>SUM(G17:I17)</f>
        <v>31</v>
      </c>
      <c r="K17" s="159"/>
      <c r="L17" s="159"/>
      <c r="M17" s="159"/>
      <c r="N17" s="57">
        <f>SUM(K17:M17)</f>
        <v>0</v>
      </c>
      <c r="O17" s="159"/>
      <c r="P17" s="159"/>
      <c r="Q17" s="159"/>
      <c r="R17" s="57">
        <f>SUM(O17:Q17)</f>
        <v>0</v>
      </c>
      <c r="S17" s="159"/>
      <c r="T17" s="159"/>
      <c r="U17" s="159"/>
      <c r="V17" s="57">
        <f>SUM(S17:U17)</f>
        <v>0</v>
      </c>
      <c r="W17" s="114"/>
      <c r="X17" s="149">
        <f>+J17+N17+R17+V17</f>
        <v>31</v>
      </c>
      <c r="Y17" s="114"/>
      <c r="Z17" s="156"/>
      <c r="AA17" s="49">
        <v>35</v>
      </c>
      <c r="AB17" s="49">
        <f>+AA17-J17</f>
        <v>4</v>
      </c>
      <c r="AC17" s="49">
        <v>15</v>
      </c>
      <c r="AD17" s="49">
        <f>+AC17+AB17</f>
        <v>19</v>
      </c>
      <c r="AE17" s="49">
        <v>25</v>
      </c>
      <c r="AF17" s="49">
        <v>25</v>
      </c>
      <c r="AG17" s="49">
        <v>20</v>
      </c>
      <c r="AH17" s="49">
        <f>+AG17+AF17</f>
        <v>45</v>
      </c>
      <c r="AI17" s="49">
        <f>+AG17+AE17+AC17+AA17</f>
        <v>95</v>
      </c>
      <c r="AJ17" s="163" t="s">
        <v>137</v>
      </c>
      <c r="AK17" s="33"/>
      <c r="AL17" s="19"/>
      <c r="AM17" s="71" t="s">
        <v>88</v>
      </c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</row>
    <row r="18" spans="1:99" ht="30" x14ac:dyDescent="0.25">
      <c r="A18" s="100" t="s">
        <v>62</v>
      </c>
      <c r="B18" s="8" t="s">
        <v>11</v>
      </c>
      <c r="C18" s="9" t="s">
        <v>68</v>
      </c>
      <c r="D18" s="9" t="s">
        <v>69</v>
      </c>
      <c r="E18" s="9" t="s">
        <v>70</v>
      </c>
      <c r="F18" s="9"/>
      <c r="G18" s="159"/>
      <c r="H18" s="159"/>
      <c r="I18" s="159"/>
      <c r="J18" s="57">
        <f t="shared" ref="J18:J20" si="0">SUM(G18:I18)</f>
        <v>0</v>
      </c>
      <c r="K18" s="159">
        <v>5</v>
      </c>
      <c r="L18" s="159">
        <v>15</v>
      </c>
      <c r="M18" s="159">
        <v>20</v>
      </c>
      <c r="N18" s="57">
        <f t="shared" ref="N18:N20" si="1">SUM(K18:M18)</f>
        <v>40</v>
      </c>
      <c r="O18" s="159">
        <v>0</v>
      </c>
      <c r="P18" s="159">
        <v>0</v>
      </c>
      <c r="Q18" s="159">
        <v>25</v>
      </c>
      <c r="R18" s="57">
        <f t="shared" ref="R18:R20" si="2">SUM(O18:Q18)</f>
        <v>25</v>
      </c>
      <c r="S18" s="159">
        <v>0</v>
      </c>
      <c r="T18" s="159">
        <v>10</v>
      </c>
      <c r="U18" s="159">
        <v>15</v>
      </c>
      <c r="V18" s="57">
        <f t="shared" ref="V18:V20" si="3">SUM(S18:U18)</f>
        <v>25</v>
      </c>
      <c r="W18" s="114"/>
      <c r="X18" s="149">
        <f t="shared" ref="X18:X20" si="4">+J18+N18+R18+V18</f>
        <v>90</v>
      </c>
      <c r="Y18" s="114"/>
      <c r="Z18" s="156"/>
      <c r="AA18" s="49">
        <v>72</v>
      </c>
      <c r="AB18" s="49"/>
      <c r="AC18" s="49">
        <v>80</v>
      </c>
      <c r="AD18" s="49"/>
      <c r="AE18" s="49">
        <v>85</v>
      </c>
      <c r="AF18" s="49"/>
      <c r="AG18" s="49">
        <v>90</v>
      </c>
      <c r="AH18" s="49"/>
      <c r="AI18" s="49">
        <f t="shared" ref="AI18:AI20" si="5">+AG18+AE18+AC18+AA18</f>
        <v>327</v>
      </c>
      <c r="AJ18" s="163" t="s">
        <v>137</v>
      </c>
      <c r="AK18" s="33"/>
      <c r="AL18" s="19">
        <v>90</v>
      </c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</row>
    <row r="19" spans="1:99" ht="30" x14ac:dyDescent="0.25">
      <c r="A19" s="100" t="s">
        <v>62</v>
      </c>
      <c r="B19" s="8" t="s">
        <v>10</v>
      </c>
      <c r="C19" s="9" t="s">
        <v>138</v>
      </c>
      <c r="D19" s="9" t="s">
        <v>71</v>
      </c>
      <c r="E19" s="9" t="s">
        <v>72</v>
      </c>
      <c r="F19" s="9"/>
      <c r="G19" s="159">
        <v>25</v>
      </c>
      <c r="H19" s="159">
        <v>5</v>
      </c>
      <c r="I19" s="159">
        <v>5</v>
      </c>
      <c r="J19" s="57">
        <f t="shared" si="0"/>
        <v>35</v>
      </c>
      <c r="K19" s="159"/>
      <c r="L19" s="159">
        <v>30</v>
      </c>
      <c r="M19" s="159"/>
      <c r="N19" s="57">
        <f t="shared" si="1"/>
        <v>30</v>
      </c>
      <c r="O19" s="159"/>
      <c r="P19" s="159"/>
      <c r="Q19" s="159"/>
      <c r="R19" s="57">
        <f t="shared" si="2"/>
        <v>0</v>
      </c>
      <c r="S19" s="159"/>
      <c r="T19" s="159"/>
      <c r="U19" s="159"/>
      <c r="V19" s="57">
        <f t="shared" si="3"/>
        <v>0</v>
      </c>
      <c r="W19" s="114"/>
      <c r="X19" s="149">
        <f t="shared" si="4"/>
        <v>65</v>
      </c>
      <c r="Y19" s="114"/>
      <c r="Z19" s="156"/>
      <c r="AA19" s="49">
        <v>30</v>
      </c>
      <c r="AB19" s="49"/>
      <c r="AC19" s="49">
        <v>0</v>
      </c>
      <c r="AD19" s="49"/>
      <c r="AE19" s="49">
        <v>1</v>
      </c>
      <c r="AF19" s="49"/>
      <c r="AG19" s="49">
        <v>2</v>
      </c>
      <c r="AH19" s="49"/>
      <c r="AI19" s="49">
        <f t="shared" si="5"/>
        <v>33</v>
      </c>
      <c r="AJ19" s="163" t="s">
        <v>137</v>
      </c>
      <c r="AK19" s="33"/>
      <c r="AL19" s="19">
        <v>3</v>
      </c>
      <c r="AM19" s="71" t="s">
        <v>87</v>
      </c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</row>
    <row r="20" spans="1:99" ht="30" x14ac:dyDescent="0.25">
      <c r="A20" s="100" t="s">
        <v>62</v>
      </c>
      <c r="B20" s="8" t="s">
        <v>12</v>
      </c>
      <c r="C20" s="9" t="s">
        <v>73</v>
      </c>
      <c r="D20" s="9" t="s">
        <v>75</v>
      </c>
      <c r="E20" s="9" t="s">
        <v>74</v>
      </c>
      <c r="F20" s="9"/>
      <c r="G20" s="159"/>
      <c r="H20" s="159"/>
      <c r="I20" s="159"/>
      <c r="J20" s="57">
        <f t="shared" si="0"/>
        <v>0</v>
      </c>
      <c r="K20" s="159"/>
      <c r="L20" s="159"/>
      <c r="M20" s="159"/>
      <c r="N20" s="57">
        <f t="shared" si="1"/>
        <v>0</v>
      </c>
      <c r="O20" s="166"/>
      <c r="P20" s="166">
        <v>150</v>
      </c>
      <c r="Q20" s="166">
        <v>100</v>
      </c>
      <c r="R20" s="57">
        <f t="shared" si="2"/>
        <v>250</v>
      </c>
      <c r="S20" s="159"/>
      <c r="T20" s="159"/>
      <c r="U20" s="159"/>
      <c r="V20" s="57">
        <f t="shared" si="3"/>
        <v>0</v>
      </c>
      <c r="W20" s="114"/>
      <c r="X20" s="149">
        <f t="shared" si="4"/>
        <v>250</v>
      </c>
      <c r="Y20" s="114"/>
      <c r="Z20" s="156"/>
      <c r="AA20" s="49">
        <v>0</v>
      </c>
      <c r="AB20" s="49"/>
      <c r="AC20" s="49">
        <v>0</v>
      </c>
      <c r="AD20" s="49"/>
      <c r="AE20" s="49">
        <v>250</v>
      </c>
      <c r="AF20" s="49"/>
      <c r="AG20" s="49">
        <v>250</v>
      </c>
      <c r="AH20" s="49"/>
      <c r="AI20" s="49">
        <f t="shared" si="5"/>
        <v>500</v>
      </c>
      <c r="AJ20" s="163" t="s">
        <v>136</v>
      </c>
      <c r="AK20" s="33"/>
      <c r="AL20" s="19" t="s">
        <v>85</v>
      </c>
      <c r="AM20" s="71" t="s">
        <v>86</v>
      </c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</row>
    <row r="21" spans="1:99" x14ac:dyDescent="0.25">
      <c r="A21" s="130"/>
      <c r="B21" s="131"/>
      <c r="C21" s="131"/>
      <c r="D21" s="131"/>
      <c r="E21" s="131"/>
      <c r="F21" s="131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0"/>
      <c r="X21" s="167"/>
      <c r="Y21" s="160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1"/>
    </row>
    <row r="22" spans="1:99" ht="44.25" customHeight="1" x14ac:dyDescent="0.25">
      <c r="A22" s="100" t="s">
        <v>28</v>
      </c>
      <c r="B22" s="8" t="s">
        <v>10</v>
      </c>
      <c r="C22" s="9" t="s">
        <v>129</v>
      </c>
      <c r="D22" s="9"/>
      <c r="E22" s="9"/>
      <c r="F22" s="9"/>
      <c r="G22" s="159"/>
      <c r="H22" s="159"/>
      <c r="I22" s="159"/>
      <c r="J22" s="57">
        <f>SUM(G22:I22)</f>
        <v>0</v>
      </c>
      <c r="K22" s="159"/>
      <c r="L22" s="159"/>
      <c r="M22" s="159"/>
      <c r="N22" s="57">
        <f>SUM(K22:M22)</f>
        <v>0</v>
      </c>
      <c r="O22" s="159"/>
      <c r="P22" s="159"/>
      <c r="Q22" s="159"/>
      <c r="R22" s="57">
        <f>SUM(O22:Q22)</f>
        <v>0</v>
      </c>
      <c r="S22" s="159"/>
      <c r="T22" s="159"/>
      <c r="U22" s="159"/>
      <c r="V22" s="139">
        <f>SUM(S22:U22)</f>
        <v>0</v>
      </c>
      <c r="W22" s="114"/>
      <c r="X22" s="149">
        <f>SUM(T22:V22)</f>
        <v>0</v>
      </c>
      <c r="Y22" s="114"/>
      <c r="Z22" s="156"/>
      <c r="AA22" s="49">
        <v>5</v>
      </c>
      <c r="AB22" s="49"/>
      <c r="AC22" s="49"/>
      <c r="AD22" s="49"/>
      <c r="AE22" s="49"/>
      <c r="AF22" s="49"/>
      <c r="AG22" s="49"/>
      <c r="AH22" s="49"/>
      <c r="AI22" s="49">
        <v>5</v>
      </c>
      <c r="AJ22" s="163" t="s">
        <v>137</v>
      </c>
      <c r="AK22" s="33"/>
      <c r="AL22" s="34"/>
    </row>
    <row r="23" spans="1:99" ht="45.75" customHeight="1" x14ac:dyDescent="0.25">
      <c r="A23" s="100" t="s">
        <v>30</v>
      </c>
      <c r="B23" s="8" t="s">
        <v>11</v>
      </c>
      <c r="C23" s="9" t="s">
        <v>29</v>
      </c>
      <c r="D23" s="9"/>
      <c r="E23" s="9"/>
      <c r="F23" s="9"/>
      <c r="G23" s="159"/>
      <c r="H23" s="159"/>
      <c r="I23" s="159"/>
      <c r="J23" s="57">
        <f>SUM(G23:I23)</f>
        <v>0</v>
      </c>
      <c r="K23" s="159"/>
      <c r="L23" s="159"/>
      <c r="M23" s="159"/>
      <c r="N23" s="57">
        <f>SUM(K23:M23)</f>
        <v>0</v>
      </c>
      <c r="O23" s="159"/>
      <c r="P23" s="159"/>
      <c r="Q23" s="159"/>
      <c r="R23" s="57">
        <f>SUM(O23:Q23)</f>
        <v>0</v>
      </c>
      <c r="S23" s="159">
        <v>263</v>
      </c>
      <c r="T23" s="159">
        <v>263</v>
      </c>
      <c r="U23" s="159"/>
      <c r="V23" s="139">
        <f>SUM(S23:U23)</f>
        <v>526</v>
      </c>
      <c r="W23" s="114"/>
      <c r="X23" s="149">
        <f>SUM(T23:V23)</f>
        <v>789</v>
      </c>
      <c r="Y23" s="114"/>
      <c r="Z23" s="156"/>
      <c r="AA23" s="49">
        <v>285</v>
      </c>
      <c r="AB23" s="49"/>
      <c r="AC23" s="49">
        <v>290</v>
      </c>
      <c r="AD23" s="49"/>
      <c r="AE23" s="49">
        <v>295</v>
      </c>
      <c r="AF23" s="49"/>
      <c r="AG23" s="49">
        <v>300</v>
      </c>
      <c r="AH23" s="49"/>
      <c r="AI23" s="49">
        <v>300</v>
      </c>
      <c r="AJ23" s="163" t="s">
        <v>137</v>
      </c>
      <c r="AK23" s="33"/>
      <c r="AL23" s="34"/>
    </row>
    <row r="24" spans="1:99" ht="30" x14ac:dyDescent="0.25">
      <c r="A24" s="100" t="s">
        <v>30</v>
      </c>
      <c r="B24" s="8" t="s">
        <v>11</v>
      </c>
      <c r="C24" s="9" t="s">
        <v>60</v>
      </c>
      <c r="D24" s="9"/>
      <c r="E24" s="9"/>
      <c r="F24" s="9"/>
      <c r="G24" s="159"/>
      <c r="H24" s="159"/>
      <c r="I24" s="159"/>
      <c r="J24" s="57">
        <f>SUM(G24:I24)</f>
        <v>0</v>
      </c>
      <c r="K24" s="159"/>
      <c r="L24" s="159"/>
      <c r="M24" s="159"/>
      <c r="N24" s="57">
        <f>SUM(K24:M24)</f>
        <v>0</v>
      </c>
      <c r="O24" s="159">
        <v>81</v>
      </c>
      <c r="P24" s="159">
        <v>81</v>
      </c>
      <c r="Q24" s="159">
        <v>81</v>
      </c>
      <c r="R24" s="57">
        <f>SUM(O24:Q24)</f>
        <v>243</v>
      </c>
      <c r="S24" s="159">
        <v>81</v>
      </c>
      <c r="T24" s="159"/>
      <c r="U24" s="159"/>
      <c r="V24" s="139">
        <f>SUM(S24:U24)</f>
        <v>81</v>
      </c>
      <c r="W24" s="114"/>
      <c r="X24" s="149">
        <f>SUM(T24:V24)</f>
        <v>81</v>
      </c>
      <c r="Y24" s="114"/>
      <c r="Z24" s="156"/>
      <c r="AA24" s="49">
        <v>8</v>
      </c>
      <c r="AB24" s="49"/>
      <c r="AC24" s="49">
        <v>20</v>
      </c>
      <c r="AD24" s="49"/>
      <c r="AE24" s="49">
        <v>30</v>
      </c>
      <c r="AF24" s="49"/>
      <c r="AG24" s="49">
        <v>40</v>
      </c>
      <c r="AH24" s="49"/>
      <c r="AI24" s="49">
        <v>40</v>
      </c>
      <c r="AJ24" s="163" t="s">
        <v>137</v>
      </c>
      <c r="AK24" s="33"/>
      <c r="AL24" s="34"/>
    </row>
    <row r="25" spans="1:99" ht="30" x14ac:dyDescent="0.25">
      <c r="A25" s="100" t="s">
        <v>25</v>
      </c>
      <c r="B25" s="8" t="s">
        <v>12</v>
      </c>
      <c r="C25" s="9" t="s">
        <v>13</v>
      </c>
      <c r="D25" s="9"/>
      <c r="E25" s="9"/>
      <c r="F25" s="9"/>
      <c r="G25" s="159"/>
      <c r="H25" s="159"/>
      <c r="I25" s="159"/>
      <c r="J25" s="57">
        <f>SUM(G25:I25)</f>
        <v>0</v>
      </c>
      <c r="K25" s="159"/>
      <c r="L25" s="159"/>
      <c r="M25" s="159"/>
      <c r="N25" s="57">
        <f>SUM(K25:M25)</f>
        <v>0</v>
      </c>
      <c r="O25" s="159"/>
      <c r="P25" s="159"/>
      <c r="Q25" s="159"/>
      <c r="R25" s="57">
        <f>SUM(O25:Q25)</f>
        <v>0</v>
      </c>
      <c r="S25" s="159"/>
      <c r="T25" s="159"/>
      <c r="U25" s="159"/>
      <c r="V25" s="139">
        <f>SUM(S25:U25)</f>
        <v>0</v>
      </c>
      <c r="W25" s="114"/>
      <c r="X25" s="149">
        <f>SUM(T25:V25)</f>
        <v>0</v>
      </c>
      <c r="Y25" s="114"/>
      <c r="Z25" s="156"/>
      <c r="AA25" s="49" t="s">
        <v>125</v>
      </c>
      <c r="AB25" s="49"/>
      <c r="AC25" s="49"/>
      <c r="AD25" s="49"/>
      <c r="AE25" s="49"/>
      <c r="AF25" s="49"/>
      <c r="AG25" s="49"/>
      <c r="AH25" s="49"/>
      <c r="AI25" s="49" t="str">
        <f>AA25</f>
        <v>R 500 m</v>
      </c>
      <c r="AJ25" s="163" t="s">
        <v>137</v>
      </c>
      <c r="AK25" s="33"/>
      <c r="AL25" s="34"/>
    </row>
    <row r="26" spans="1:99" s="24" customFormat="1" x14ac:dyDescent="0.25">
      <c r="A26" s="113"/>
      <c r="B26" s="113"/>
      <c r="C26" s="113"/>
      <c r="D26" s="113"/>
      <c r="E26" s="113"/>
      <c r="F26" s="113"/>
      <c r="G26" s="33"/>
      <c r="H26" s="33"/>
      <c r="I26" s="33"/>
      <c r="J26" s="114"/>
      <c r="K26" s="33"/>
      <c r="L26" s="33"/>
      <c r="M26" s="33"/>
      <c r="N26" s="114"/>
      <c r="O26" s="33"/>
      <c r="P26" s="33"/>
      <c r="Q26" s="33"/>
      <c r="R26" s="114"/>
      <c r="S26" s="33"/>
      <c r="T26" s="33"/>
      <c r="U26" s="33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60"/>
      <c r="AK26" s="33"/>
      <c r="AL26" s="33"/>
    </row>
    <row r="27" spans="1:99" s="129" customFormat="1" ht="30" customHeight="1" x14ac:dyDescent="0.25">
      <c r="A27" s="189" t="s">
        <v>127</v>
      </c>
      <c r="B27" s="190"/>
      <c r="C27" s="124"/>
      <c r="D27" s="125"/>
      <c r="E27" s="125"/>
      <c r="F27" s="125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46"/>
      <c r="X27" s="126"/>
      <c r="Y27" s="14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64"/>
      <c r="AK27" s="127"/>
      <c r="AL27" s="128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</row>
    <row r="28" spans="1:99" s="24" customFormat="1" x14ac:dyDescent="0.25">
      <c r="A28" s="132"/>
      <c r="W28" s="33"/>
      <c r="Y28" s="33"/>
      <c r="AJ28" s="165"/>
    </row>
    <row r="29" spans="1:99" x14ac:dyDescent="0.25">
      <c r="A29" s="100" t="s">
        <v>27</v>
      </c>
      <c r="B29" s="8" t="s">
        <v>11</v>
      </c>
      <c r="C29" s="16" t="s">
        <v>32</v>
      </c>
      <c r="D29" s="16"/>
      <c r="E29" s="16"/>
      <c r="F29" s="16"/>
      <c r="G29" s="54">
        <v>1772</v>
      </c>
      <c r="H29" s="54">
        <v>0</v>
      </c>
      <c r="I29" s="54">
        <v>2081</v>
      </c>
      <c r="J29" s="59">
        <f>SUM(G29:I29)</f>
        <v>3853</v>
      </c>
      <c r="K29" s="54">
        <v>1914</v>
      </c>
      <c r="L29" s="54">
        <v>459</v>
      </c>
      <c r="M29" s="54">
        <v>1112</v>
      </c>
      <c r="N29" s="60">
        <f>SUM(K29:M29)</f>
        <v>3485</v>
      </c>
      <c r="O29" s="73">
        <v>666</v>
      </c>
      <c r="P29" s="73">
        <v>1340</v>
      </c>
      <c r="Q29" s="73">
        <v>571</v>
      </c>
      <c r="R29" s="60">
        <f>SUM(O29:Q29)</f>
        <v>2577</v>
      </c>
      <c r="S29" s="73">
        <v>135</v>
      </c>
      <c r="T29" s="73">
        <v>606</v>
      </c>
      <c r="U29" s="55"/>
      <c r="V29" s="140">
        <f>SUM(S29:U29)</f>
        <v>741</v>
      </c>
      <c r="W29" s="116"/>
      <c r="X29" s="150">
        <f>SUM(T29:V29)</f>
        <v>1347</v>
      </c>
      <c r="Y29" s="116"/>
      <c r="Z29" s="157"/>
      <c r="AA29" s="53">
        <f>SUM(G29:I29)</f>
        <v>3853</v>
      </c>
      <c r="AB29" s="53"/>
      <c r="AC29" s="53">
        <f>SUM(K29:M29)</f>
        <v>3485</v>
      </c>
      <c r="AD29" s="53"/>
      <c r="AE29" s="53">
        <f>SUM(O29:Q29)</f>
        <v>2577</v>
      </c>
      <c r="AF29" s="53"/>
      <c r="AG29" s="53">
        <f>SUM(S29:U29)</f>
        <v>741</v>
      </c>
      <c r="AH29" s="53"/>
      <c r="AI29" s="53">
        <f>SUM(AA29:AG29)</f>
        <v>10656</v>
      </c>
      <c r="AJ29" s="163"/>
      <c r="AK29" s="33"/>
      <c r="AL29" s="34"/>
    </row>
    <row r="30" spans="1:99" x14ac:dyDescent="0.25">
      <c r="A30" s="100" t="s">
        <v>27</v>
      </c>
      <c r="B30" s="8" t="s">
        <v>11</v>
      </c>
      <c r="C30" s="16" t="s">
        <v>33</v>
      </c>
      <c r="D30" s="16"/>
      <c r="E30" s="16"/>
      <c r="F30" s="16"/>
      <c r="G30" s="54">
        <v>0</v>
      </c>
      <c r="H30" s="54">
        <v>0</v>
      </c>
      <c r="I30" s="54">
        <v>0</v>
      </c>
      <c r="J30" s="59">
        <f>SUM(G30:I30)</f>
        <v>0</v>
      </c>
      <c r="K30" s="54">
        <v>120013</v>
      </c>
      <c r="L30" s="54">
        <v>3000</v>
      </c>
      <c r="M30" s="54">
        <v>114756</v>
      </c>
      <c r="N30" s="60">
        <f>SUM(K30:M30)</f>
        <v>237769</v>
      </c>
      <c r="O30" s="73">
        <v>3000</v>
      </c>
      <c r="P30" s="73">
        <v>67802</v>
      </c>
      <c r="Q30" s="73">
        <v>0</v>
      </c>
      <c r="R30" s="60">
        <f>SUM(O30:Q30)</f>
        <v>70802</v>
      </c>
      <c r="S30" s="73">
        <v>0</v>
      </c>
      <c r="T30" s="73">
        <v>213695</v>
      </c>
      <c r="U30" s="55"/>
      <c r="V30" s="140">
        <f t="shared" ref="V30:V31" si="6">SUM(S30:U30)</f>
        <v>213695</v>
      </c>
      <c r="W30" s="116"/>
      <c r="X30" s="150">
        <f>SUM(T30:V30)</f>
        <v>427390</v>
      </c>
      <c r="Y30" s="116"/>
      <c r="Z30" s="157"/>
      <c r="AA30" s="53">
        <f>SUM(G30:I30)</f>
        <v>0</v>
      </c>
      <c r="AB30" s="53"/>
      <c r="AC30" s="53">
        <f>SUM(K30:M30)</f>
        <v>237769</v>
      </c>
      <c r="AD30" s="53"/>
      <c r="AE30" s="53">
        <f>SUM(O30:Q30)</f>
        <v>70802</v>
      </c>
      <c r="AF30" s="53"/>
      <c r="AG30" s="53">
        <f>SUM(S30:U30)</f>
        <v>213695</v>
      </c>
      <c r="AH30" s="53"/>
      <c r="AI30" s="53">
        <f>SUM(AA30:AG30)</f>
        <v>522266</v>
      </c>
      <c r="AJ30" s="163"/>
      <c r="AK30" s="33"/>
      <c r="AL30" s="34"/>
    </row>
    <row r="31" spans="1:99" x14ac:dyDescent="0.25">
      <c r="A31" s="120" t="s">
        <v>27</v>
      </c>
      <c r="B31" s="16" t="s">
        <v>11</v>
      </c>
      <c r="C31" s="16" t="s">
        <v>34</v>
      </c>
      <c r="D31" s="16"/>
      <c r="E31" s="16"/>
      <c r="F31" s="16"/>
      <c r="G31" s="54">
        <f>SUM(G29:G30)</f>
        <v>1772</v>
      </c>
      <c r="H31" s="54">
        <f>SUM(H29:H30)</f>
        <v>0</v>
      </c>
      <c r="I31" s="54">
        <f>SUM(I29:I30)</f>
        <v>2081</v>
      </c>
      <c r="J31" s="59">
        <f>SUM(G31:I31)</f>
        <v>3853</v>
      </c>
      <c r="K31" s="54">
        <f>SUM(K29:K30)</f>
        <v>121927</v>
      </c>
      <c r="L31" s="54">
        <f>SUM(L29:L30)</f>
        <v>3459</v>
      </c>
      <c r="M31" s="54">
        <f>SUM(M29:M30)</f>
        <v>115868</v>
      </c>
      <c r="N31" s="60">
        <f>SUM(K31:M31)</f>
        <v>241254</v>
      </c>
      <c r="O31" s="60">
        <f>SUM(O29:O30)</f>
        <v>3666</v>
      </c>
      <c r="P31" s="60">
        <f>SUM(P29:P30)</f>
        <v>69142</v>
      </c>
      <c r="Q31" s="60">
        <f>SUM(Q29:Q30)</f>
        <v>571</v>
      </c>
      <c r="R31" s="60">
        <f>SUM(O31:Q31)</f>
        <v>73379</v>
      </c>
      <c r="S31" s="73">
        <f>SUM(S29:S30)</f>
        <v>135</v>
      </c>
      <c r="T31" s="73">
        <f>SUM(T29:T30)</f>
        <v>214301</v>
      </c>
      <c r="U31" s="55"/>
      <c r="V31" s="140">
        <f t="shared" si="6"/>
        <v>214436</v>
      </c>
      <c r="W31" s="116"/>
      <c r="X31" s="150">
        <f>SUM(T31:V31)</f>
        <v>428737</v>
      </c>
      <c r="Y31" s="116"/>
      <c r="Z31" s="158"/>
      <c r="AA31" s="53">
        <f>SUM(G31:I31)</f>
        <v>3853</v>
      </c>
      <c r="AB31" s="53"/>
      <c r="AC31" s="53">
        <f>SUM(K31:M31)</f>
        <v>241254</v>
      </c>
      <c r="AD31" s="53"/>
      <c r="AE31" s="53">
        <f>SUM(O31:Q31)</f>
        <v>73379</v>
      </c>
      <c r="AF31" s="53"/>
      <c r="AG31" s="53">
        <f>SUM(S31:U31)</f>
        <v>214436</v>
      </c>
      <c r="AH31" s="53"/>
      <c r="AI31" s="53">
        <f>SUM(AA31:AG31)</f>
        <v>532922</v>
      </c>
      <c r="AJ31" s="163"/>
      <c r="AK31" s="33"/>
      <c r="AL31" s="34"/>
    </row>
    <row r="32" spans="1:99" s="33" customFormat="1" x14ac:dyDescent="0.25">
      <c r="A32" s="113"/>
      <c r="B32" s="113"/>
      <c r="C32" s="113"/>
      <c r="D32" s="113"/>
      <c r="E32" s="113"/>
      <c r="F32" s="113"/>
      <c r="G32" s="116"/>
      <c r="H32" s="116"/>
      <c r="I32" s="116"/>
      <c r="J32" s="115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7"/>
      <c r="V32" s="116"/>
      <c r="W32" s="116"/>
      <c r="X32" s="116"/>
      <c r="Y32" s="116"/>
      <c r="Z32" s="117"/>
      <c r="AA32" s="115"/>
      <c r="AB32" s="115"/>
      <c r="AC32" s="115"/>
      <c r="AD32" s="115"/>
      <c r="AE32" s="115"/>
      <c r="AF32" s="115"/>
      <c r="AG32" s="115"/>
      <c r="AH32" s="115"/>
      <c r="AI32" s="115"/>
    </row>
    <row r="33" spans="1:99" s="129" customFormat="1" ht="30" customHeight="1" x14ac:dyDescent="0.25">
      <c r="A33" s="189" t="s">
        <v>128</v>
      </c>
      <c r="B33" s="190"/>
      <c r="C33" s="124"/>
      <c r="D33" s="125"/>
      <c r="E33" s="125"/>
      <c r="F33" s="125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46"/>
      <c r="X33" s="126"/>
      <c r="Y33" s="14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7"/>
      <c r="AK33" s="127"/>
      <c r="AL33" s="128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</row>
    <row r="34" spans="1:99" s="33" customFormat="1" x14ac:dyDescent="0.25">
      <c r="A34" s="133"/>
      <c r="B34" s="118"/>
      <c r="C34" s="118"/>
      <c r="D34" s="118"/>
      <c r="E34" s="118"/>
      <c r="F34" s="118"/>
      <c r="AI34" s="168" t="s">
        <v>47</v>
      </c>
      <c r="AJ34" s="168" t="s">
        <v>48</v>
      </c>
      <c r="AK34" s="168" t="s">
        <v>49</v>
      </c>
      <c r="AL34" s="119"/>
    </row>
    <row r="35" spans="1:99" ht="30" x14ac:dyDescent="0.25">
      <c r="A35" s="120" t="s">
        <v>26</v>
      </c>
      <c r="B35" s="92" t="s">
        <v>14</v>
      </c>
      <c r="C35" s="13" t="s">
        <v>15</v>
      </c>
      <c r="D35" s="13" t="s">
        <v>76</v>
      </c>
      <c r="E35" s="13" t="s">
        <v>77</v>
      </c>
      <c r="F35" s="13" t="s">
        <v>141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141"/>
      <c r="X35" s="151"/>
      <c r="Z35" s="61"/>
      <c r="AA35" s="33"/>
      <c r="AB35" s="33"/>
      <c r="AC35" s="33"/>
      <c r="AD35" s="33"/>
      <c r="AE35" s="33"/>
      <c r="AF35" s="33"/>
      <c r="AG35" s="33"/>
      <c r="AH35" s="33"/>
      <c r="AI35" s="49">
        <v>8</v>
      </c>
      <c r="AJ35" s="49">
        <v>13</v>
      </c>
      <c r="AK35" s="49">
        <v>18</v>
      </c>
      <c r="AL35" s="49"/>
    </row>
    <row r="36" spans="1:99" ht="30" x14ac:dyDescent="0.25">
      <c r="A36" s="100" t="s">
        <v>26</v>
      </c>
      <c r="B36" s="12" t="s">
        <v>10</v>
      </c>
      <c r="C36" s="11" t="s">
        <v>59</v>
      </c>
      <c r="D36" s="11" t="s">
        <v>78</v>
      </c>
      <c r="E36" s="11" t="s">
        <v>79</v>
      </c>
      <c r="F36" s="11" t="s">
        <v>142</v>
      </c>
      <c r="G36" s="1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41"/>
      <c r="X36" s="151"/>
      <c r="Z36" s="61"/>
      <c r="AA36" s="33"/>
      <c r="AB36" s="33"/>
      <c r="AC36" s="33"/>
      <c r="AD36" s="33"/>
      <c r="AE36" s="33"/>
      <c r="AF36" s="33"/>
      <c r="AG36" s="33"/>
      <c r="AH36" s="33"/>
      <c r="AI36" s="49">
        <v>4</v>
      </c>
      <c r="AJ36" s="49">
        <v>8</v>
      </c>
      <c r="AK36" s="50">
        <v>12</v>
      </c>
      <c r="AL36" s="50"/>
    </row>
    <row r="37" spans="1:99" ht="30" x14ac:dyDescent="0.25">
      <c r="A37" s="100" t="s">
        <v>26</v>
      </c>
      <c r="B37" s="14" t="s">
        <v>17</v>
      </c>
      <c r="C37" s="11" t="s">
        <v>61</v>
      </c>
      <c r="D37" s="11"/>
      <c r="E37" s="11" t="s">
        <v>80</v>
      </c>
      <c r="F37" s="11" t="s">
        <v>143</v>
      </c>
      <c r="G37" s="13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141"/>
      <c r="X37" s="151"/>
      <c r="Z37" s="61"/>
      <c r="AA37" s="33"/>
      <c r="AB37" s="33"/>
      <c r="AC37" s="33"/>
      <c r="AD37" s="33"/>
      <c r="AE37" s="33"/>
      <c r="AF37" s="33"/>
      <c r="AG37" s="33"/>
      <c r="AH37" s="33"/>
      <c r="AI37" s="49">
        <v>0</v>
      </c>
      <c r="AJ37" s="49">
        <v>8</v>
      </c>
      <c r="AK37" s="50">
        <v>12</v>
      </c>
      <c r="AL37" s="50"/>
    </row>
    <row r="38" spans="1:99" ht="30" x14ac:dyDescent="0.25">
      <c r="A38" s="100" t="s">
        <v>26</v>
      </c>
      <c r="B38" s="14" t="s">
        <v>11</v>
      </c>
      <c r="C38" s="11" t="s">
        <v>19</v>
      </c>
      <c r="D38" s="11" t="s">
        <v>82</v>
      </c>
      <c r="E38" s="11" t="s">
        <v>81</v>
      </c>
      <c r="F38" s="11" t="s">
        <v>144</v>
      </c>
      <c r="G38" s="13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41"/>
      <c r="X38" s="151"/>
      <c r="Z38" s="61"/>
      <c r="AA38" s="33"/>
      <c r="AB38" s="33"/>
      <c r="AC38" s="33"/>
      <c r="AD38" s="33"/>
      <c r="AE38" s="33"/>
      <c r="AF38" s="33"/>
      <c r="AG38" s="33"/>
      <c r="AH38" s="33"/>
      <c r="AI38" s="49">
        <v>1</v>
      </c>
      <c r="AJ38" s="49">
        <v>1.2</v>
      </c>
      <c r="AK38" s="50">
        <v>1.3</v>
      </c>
      <c r="AL38" s="50"/>
    </row>
    <row r="39" spans="1:99" ht="30" customHeight="1" x14ac:dyDescent="0.25">
      <c r="A39" s="100" t="s">
        <v>26</v>
      </c>
      <c r="B39" s="12" t="s">
        <v>20</v>
      </c>
      <c r="C39" s="11" t="s">
        <v>83</v>
      </c>
      <c r="D39" s="11"/>
      <c r="E39" s="11"/>
      <c r="F39" s="11">
        <v>5</v>
      </c>
      <c r="G39" s="13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141"/>
      <c r="X39" s="151"/>
      <c r="Z39" s="61"/>
      <c r="AA39" s="33"/>
      <c r="AB39" s="33"/>
      <c r="AC39" s="33"/>
      <c r="AD39" s="33"/>
      <c r="AE39" s="33"/>
      <c r="AF39" s="33"/>
      <c r="AG39" s="33"/>
      <c r="AH39" s="33"/>
      <c r="AI39" s="49">
        <v>0</v>
      </c>
      <c r="AJ39" s="49">
        <v>1</v>
      </c>
      <c r="AK39" s="50">
        <v>3</v>
      </c>
      <c r="AL39" s="50"/>
    </row>
    <row r="40" spans="1:99" ht="30" customHeight="1" x14ac:dyDescent="0.25">
      <c r="A40" s="100" t="s">
        <v>26</v>
      </c>
      <c r="B40" s="15" t="s">
        <v>22</v>
      </c>
      <c r="C40" s="11" t="s">
        <v>23</v>
      </c>
      <c r="D40" s="11"/>
      <c r="E40" s="11"/>
      <c r="F40" s="11"/>
      <c r="G40" s="13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141"/>
      <c r="X40" s="151"/>
      <c r="Z40" s="61"/>
      <c r="AA40" s="33"/>
      <c r="AB40" s="33"/>
      <c r="AC40" s="33"/>
      <c r="AD40" s="33"/>
      <c r="AE40" s="33"/>
      <c r="AF40" s="33"/>
      <c r="AG40" s="33"/>
      <c r="AH40" s="33"/>
      <c r="AI40" s="49">
        <v>1</v>
      </c>
      <c r="AJ40" s="49">
        <v>3</v>
      </c>
      <c r="AK40" s="50">
        <v>5</v>
      </c>
      <c r="AL40" s="50"/>
    </row>
    <row r="41" spans="1:99" ht="40.5" customHeight="1" thickBot="1" x14ac:dyDescent="0.3">
      <c r="A41" s="102" t="s">
        <v>26</v>
      </c>
      <c r="B41" s="44" t="s">
        <v>12</v>
      </c>
      <c r="C41" s="45" t="s">
        <v>24</v>
      </c>
      <c r="D41" s="45" t="str">
        <f>D20</f>
        <v>Private and public sector funding leveraged into township areas</v>
      </c>
      <c r="E41" s="45" t="str">
        <f>E20</f>
        <v>Letter of intent or other proof</v>
      </c>
      <c r="F41" s="45"/>
      <c r="G41" s="46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141"/>
      <c r="X41" s="151"/>
      <c r="Z41" s="62"/>
      <c r="AA41" s="48"/>
      <c r="AB41" s="48"/>
      <c r="AC41" s="48"/>
      <c r="AD41" s="48"/>
      <c r="AE41" s="48"/>
      <c r="AF41" s="48"/>
      <c r="AG41" s="48"/>
      <c r="AH41" s="48"/>
      <c r="AI41" s="51" t="s">
        <v>50</v>
      </c>
      <c r="AJ41" s="51" t="s">
        <v>51</v>
      </c>
      <c r="AK41" s="52" t="s">
        <v>52</v>
      </c>
      <c r="AL41" s="52"/>
    </row>
    <row r="42" spans="1:99" x14ac:dyDescent="0.25">
      <c r="A42" s="26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X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99" x14ac:dyDescent="0.25">
      <c r="A43" s="103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X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99" hidden="1" x14ac:dyDescent="0.25">
      <c r="A44" s="101"/>
      <c r="B44" s="21"/>
      <c r="C44" s="22" t="s">
        <v>57</v>
      </c>
      <c r="D44" s="22"/>
      <c r="E44" s="22"/>
      <c r="F44" s="2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41"/>
      <c r="X44" s="41"/>
      <c r="Z44" s="61"/>
      <c r="AA44" s="41"/>
      <c r="AB44" s="41"/>
      <c r="AC44" s="41"/>
      <c r="AD44" s="41"/>
      <c r="AE44" s="41"/>
      <c r="AF44" s="41"/>
      <c r="AG44" s="41"/>
      <c r="AH44" s="41"/>
      <c r="AI44" s="56" t="s">
        <v>47</v>
      </c>
      <c r="AJ44" s="20" t="s">
        <v>48</v>
      </c>
      <c r="AK44" s="162"/>
      <c r="AL44" s="42" t="s">
        <v>49</v>
      </c>
    </row>
    <row r="45" spans="1:99" ht="75" hidden="1" customHeight="1" x14ac:dyDescent="0.25">
      <c r="A45" s="64"/>
      <c r="B45" s="65"/>
      <c r="C45" s="66" t="s">
        <v>58</v>
      </c>
      <c r="D45" s="66"/>
      <c r="E45" s="66"/>
      <c r="F45" s="66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142"/>
      <c r="X45" s="152"/>
      <c r="Z45" s="143"/>
      <c r="AA45" s="67"/>
      <c r="AB45" s="67"/>
      <c r="AC45" s="67"/>
      <c r="AD45" s="67"/>
      <c r="AE45" s="67"/>
      <c r="AF45" s="67"/>
      <c r="AG45" s="67"/>
      <c r="AH45" s="67"/>
      <c r="AI45" s="67"/>
      <c r="AJ45" s="68"/>
      <c r="AK45" s="68"/>
      <c r="AL45" s="69"/>
    </row>
    <row r="46" spans="1:99" x14ac:dyDescent="0.25">
      <c r="A46" s="25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X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99" x14ac:dyDescent="0.25">
      <c r="A47" s="25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X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99" x14ac:dyDescent="0.25">
      <c r="A48" s="25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X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</sheetData>
  <mergeCells count="7">
    <mergeCell ref="AJ9:AJ12"/>
    <mergeCell ref="F11:F12"/>
    <mergeCell ref="A14:B14"/>
    <mergeCell ref="A27:B27"/>
    <mergeCell ref="A33:B33"/>
    <mergeCell ref="AA9:AI9"/>
    <mergeCell ref="X9:X10"/>
  </mergeCells>
  <conditionalFormatting sqref="J17">
    <cfRule type="cellIs" dxfId="29" priority="43" operator="greaterThan">
      <formula>$AA17</formula>
    </cfRule>
    <cfRule type="cellIs" dxfId="28" priority="44" operator="equal">
      <formula>$AA17</formula>
    </cfRule>
    <cfRule type="cellIs" dxfId="27" priority="45" operator="lessThan">
      <formula>$AA17</formula>
    </cfRule>
  </conditionalFormatting>
  <conditionalFormatting sqref="X17">
    <cfRule type="cellIs" dxfId="26" priority="40" operator="greaterThan">
      <formula>$AI17</formula>
    </cfRule>
    <cfRule type="cellIs" dxfId="25" priority="41" operator="equal">
      <formula>$AI17</formula>
    </cfRule>
    <cfRule type="cellIs" dxfId="24" priority="42" operator="lessThan">
      <formula>$AI17</formula>
    </cfRule>
  </conditionalFormatting>
  <conditionalFormatting sqref="N17">
    <cfRule type="cellIs" dxfId="23" priority="34" operator="greaterThan">
      <formula>$AC17</formula>
    </cfRule>
    <cfRule type="cellIs" dxfId="22" priority="35" operator="equal">
      <formula>$AC17</formula>
    </cfRule>
    <cfRule type="cellIs" dxfId="21" priority="36" operator="lessThan">
      <formula>$AC17</formula>
    </cfRule>
  </conditionalFormatting>
  <conditionalFormatting sqref="R17">
    <cfRule type="cellIs" dxfId="20" priority="28" operator="greaterThan">
      <formula>$AE17</formula>
    </cfRule>
    <cfRule type="cellIs" dxfId="19" priority="29" operator="equal">
      <formula>$AE17</formula>
    </cfRule>
    <cfRule type="cellIs" dxfId="18" priority="30" operator="lessThan">
      <formula>$AE17</formula>
    </cfRule>
  </conditionalFormatting>
  <conditionalFormatting sqref="V17">
    <cfRule type="cellIs" dxfId="17" priority="22" operator="greaterThan">
      <formula>$AG17</formula>
    </cfRule>
    <cfRule type="cellIs" dxfId="16" priority="23" operator="equal">
      <formula>$AG17</formula>
    </cfRule>
    <cfRule type="cellIs" dxfId="15" priority="24" operator="lessThan">
      <formula>$AG17</formula>
    </cfRule>
  </conditionalFormatting>
  <conditionalFormatting sqref="J18:J20">
    <cfRule type="cellIs" dxfId="14" priority="13" operator="greaterThan">
      <formula>$AA18</formula>
    </cfRule>
    <cfRule type="cellIs" dxfId="13" priority="14" operator="equal">
      <formula>$AA18</formula>
    </cfRule>
    <cfRule type="cellIs" dxfId="12" priority="15" operator="lessThan">
      <formula>$AA18</formula>
    </cfRule>
  </conditionalFormatting>
  <conditionalFormatting sqref="N18:N20">
    <cfRule type="cellIs" dxfId="11" priority="10" operator="greaterThan">
      <formula>$AC18</formula>
    </cfRule>
    <cfRule type="cellIs" dxfId="10" priority="11" operator="equal">
      <formula>$AC18</formula>
    </cfRule>
    <cfRule type="cellIs" dxfId="9" priority="12" operator="lessThan">
      <formula>$AC18</formula>
    </cfRule>
  </conditionalFormatting>
  <conditionalFormatting sqref="R18:R20">
    <cfRule type="cellIs" dxfId="8" priority="7" operator="greaterThan">
      <formula>$AE18</formula>
    </cfRule>
    <cfRule type="cellIs" dxfId="7" priority="8" operator="equal">
      <formula>$AE18</formula>
    </cfRule>
    <cfRule type="cellIs" dxfId="6" priority="9" operator="lessThan">
      <formula>$AE18</formula>
    </cfRule>
  </conditionalFormatting>
  <conditionalFormatting sqref="V18:V20">
    <cfRule type="cellIs" dxfId="5" priority="4" operator="greaterThan">
      <formula>$AG18</formula>
    </cfRule>
    <cfRule type="cellIs" dxfId="4" priority="5" operator="equal">
      <formula>$AG18</formula>
    </cfRule>
    <cfRule type="cellIs" dxfId="3" priority="6" operator="lessThan">
      <formula>$AG18</formula>
    </cfRule>
  </conditionalFormatting>
  <conditionalFormatting sqref="X18:X20">
    <cfRule type="cellIs" dxfId="2" priority="1" operator="greaterThan">
      <formula>$AI18</formula>
    </cfRule>
    <cfRule type="cellIs" dxfId="1" priority="2" operator="equal">
      <formula>$AI18</formula>
    </cfRule>
    <cfRule type="cellIs" dxfId="0" priority="3" operator="lessThan">
      <formula>$AI18</formula>
    </cfRule>
  </conditionalFormatting>
  <pageMargins left="0.23622047244094491" right="0.23622047244094491" top="0.74803149606299213" bottom="0.74803149606299213" header="0.31496062992125984" footer="0.31496062992125984"/>
  <pageSetup paperSize="9" scale="60" orientation="landscape" r:id="rId1"/>
  <headerFooter>
    <oddFooter>&amp;R&amp;8&amp;F, 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5b2190e8298ed0737e5e5875d0ab30d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2FCF932-BA6A-4403-A4EA-6705C4AA2707}"/>
</file>

<file path=customXml/itemProps2.xml><?xml version="1.0" encoding="utf-8"?>
<ds:datastoreItem xmlns:ds="http://schemas.openxmlformats.org/officeDocument/2006/customXml" ds:itemID="{58E38CDF-C843-42C2-A70A-13FD4324D24C}"/>
</file>

<file path=customXml/itemProps3.xml><?xml version="1.0" encoding="utf-8"?>
<ds:datastoreItem xmlns:ds="http://schemas.openxmlformats.org/officeDocument/2006/customXml" ds:itemID="{EC0C2E36-1531-451E-8162-B392513FDF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MAIN INDEX</vt:lpstr>
      <vt:lpstr>DASHBOARD</vt:lpstr>
      <vt:lpstr>Sheet1</vt:lpstr>
      <vt:lpstr>Sheet3</vt:lpstr>
      <vt:lpstr>for Power point</vt:lpstr>
      <vt:lpstr>Sheet4</vt:lpstr>
      <vt:lpstr>GRAPHS</vt:lpstr>
      <vt:lpstr>input sheet</vt:lpstr>
      <vt:lpstr>DASHBOARD!Print_Area</vt:lpstr>
      <vt:lpstr>GRAPHS!Print_Area</vt:lpstr>
      <vt:lpstr>'input sheet'!Print_Area</vt:lpstr>
      <vt:lpstr>Sheet3!Print_Area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Cohen</dc:creator>
  <cp:lastModifiedBy>Quentin Klynsmith</cp:lastModifiedBy>
  <cp:lastPrinted>2014-03-17T14:40:45Z</cp:lastPrinted>
  <dcterms:created xsi:type="dcterms:W3CDTF">2013-08-05T09:17:19Z</dcterms:created>
  <dcterms:modified xsi:type="dcterms:W3CDTF">2014-03-18T08:33:50Z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